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65521" windowWidth="6600" windowHeight="7710" tabRatio="670" activeTab="4"/>
  </bookViews>
  <sheets>
    <sheet name="CONBS" sheetId="1" r:id="rId1"/>
    <sheet name="CONCF" sheetId="2" r:id="rId2"/>
    <sheet name="CONPL" sheetId="3" r:id="rId3"/>
    <sheet name="CONEQ" sheetId="4" r:id="rId4"/>
    <sheet name="NOTES" sheetId="5" r:id="rId5"/>
    <sheet name="GT_Custom" sheetId="6" state="hidden" r:id="rId6"/>
  </sheets>
  <externalReferences>
    <externalReference r:id="rId9"/>
  </externalReferences>
  <definedNames>
    <definedName name="_xlnm.Print_Area" localSheetId="0">'CONBS'!$A$1:$E$56</definedName>
    <definedName name="_xlnm.Print_Area" localSheetId="3">'CONEQ'!$A$1:$F$38</definedName>
    <definedName name="_xlnm.Print_Area" localSheetId="2">'CONPL'!$A$1:$E$40</definedName>
    <definedName name="_xlnm.Print_Area" localSheetId="4">'NOTES'!$A$1:$F$164</definedName>
    <definedName name="Z_25F6A28F_7E19_4326_B0D4_B327C8255BE4_.wvu.PrintArea" localSheetId="0" hidden="1">'CONBS'!$A$1:$E$56</definedName>
    <definedName name="Z_25F6A28F_7E19_4326_B0D4_B327C8255BE4_.wvu.PrintArea" localSheetId="2" hidden="1">'CONPL'!$A$1:$E$40</definedName>
    <definedName name="Z_25F6A28F_7E19_4326_B0D4_B327C8255BE4_.wvu.PrintArea" localSheetId="4" hidden="1">'NOTES'!$A$1:$F$164</definedName>
    <definedName name="Z_6358866F_D382_454B_A027_1170DBDB6418_.wvu.PrintArea" localSheetId="4" hidden="1">'NOTES'!$A$1:$F$164</definedName>
    <definedName name="Z_B45BFC68_EDE2_480A_A644_CE333DC7DD4F_.wvu.PrintArea" localSheetId="4" hidden="1">'NOTES'!$A$1:$F$164</definedName>
  </definedNames>
  <calcPr fullCalcOnLoad="1"/>
</workbook>
</file>

<file path=xl/sharedStrings.xml><?xml version="1.0" encoding="utf-8"?>
<sst xmlns="http://schemas.openxmlformats.org/spreadsheetml/2006/main" count="340" uniqueCount="262">
  <si>
    <t>SELECTED EXPLANATORY NOTES TO THE INTERIM FINANCIAL REPORT</t>
  </si>
  <si>
    <t>A1</t>
  </si>
  <si>
    <t>Basis of Preparation</t>
  </si>
  <si>
    <t>The interim financial statements are unaudited and have been prepared in accordance with the requirements of FRS 134: Interim Financial Reporting and paragraph 9.22 and Appendix 9B of the Bursa Malaysia Securities Berhad's (BMSB) Listing Requirements, and should be read in conjunction with the Group's annual audited financial statements for the year ended 31 December 2004.</t>
  </si>
  <si>
    <t>The same accounting policies and methods of computation are followed in the interim financial statements as compared with the financial statements for the year ended 31 December 2004.</t>
  </si>
  <si>
    <t>A2</t>
  </si>
  <si>
    <t>Auditors' Report on Preceding Annual Financial Statements</t>
  </si>
  <si>
    <t>The auditors’ report on the financial statements for the year ended 31 December 2004 was not qualified.</t>
  </si>
  <si>
    <t>A3</t>
  </si>
  <si>
    <t>Comments About Seasonal or Cyclical Factors</t>
  </si>
  <si>
    <t>The Group’s operations are not materially subject to seasonal or cyclical factors.</t>
  </si>
  <si>
    <t>A4</t>
  </si>
  <si>
    <t>Unusual Items Affecting Assets, Liabilities, Equity, Net Income or Cash Flows</t>
  </si>
  <si>
    <t>A5</t>
  </si>
  <si>
    <t>Changes in Estimates</t>
  </si>
  <si>
    <t>There were no changes in estimates of amounts reported in prior financial years that have a material effect in the current quarter.</t>
  </si>
  <si>
    <t>A6</t>
  </si>
  <si>
    <t>Debt and Equity Securities</t>
  </si>
  <si>
    <t>A7</t>
  </si>
  <si>
    <t>Dividend Paid</t>
  </si>
  <si>
    <t>A8</t>
  </si>
  <si>
    <t>Segment Revenue and Results</t>
  </si>
  <si>
    <t>The groups primary basis of segment reporting is on business segments.</t>
  </si>
  <si>
    <t>BUSINESS SEGMENT</t>
  </si>
  <si>
    <t>SEGMENT</t>
  </si>
  <si>
    <t>REVENUE</t>
  </si>
  <si>
    <t>RESULTS</t>
  </si>
  <si>
    <t xml:space="preserve"> </t>
  </si>
  <si>
    <t>RM</t>
  </si>
  <si>
    <t>Timber Product Manufacturing</t>
  </si>
  <si>
    <t>Property Development/Construction</t>
  </si>
  <si>
    <t>Investment Holding</t>
  </si>
  <si>
    <t>Consolidation adjustment</t>
  </si>
  <si>
    <t>A9</t>
  </si>
  <si>
    <t>Valuation of property, plant and equipment</t>
  </si>
  <si>
    <t>There was no revaluation of property, plant and equipment brought forward from the previous audited financial statements as the Group does not adopt a revaluation policy on its property, plant and equipment.</t>
  </si>
  <si>
    <t>A10</t>
  </si>
  <si>
    <t>Subsequent Events</t>
  </si>
  <si>
    <t>A11</t>
  </si>
  <si>
    <t>Changes in Composition of the Group</t>
  </si>
  <si>
    <t>There were no changes in the composition of the Group during the current quarter.</t>
  </si>
  <si>
    <t>A12</t>
  </si>
  <si>
    <t>Changes in Contingent liabilities/Contingent assets</t>
  </si>
  <si>
    <t>There was no changes in the contingent liabilities/assets since the last annual balance sheet date.</t>
  </si>
  <si>
    <t>A13</t>
  </si>
  <si>
    <t>Capital commitment</t>
  </si>
  <si>
    <t>ADDITIONAL INFORMATION REQUIRED BY BMSB LISTING REQUIREMENT</t>
  </si>
  <si>
    <t>B1</t>
  </si>
  <si>
    <t>Review of performance</t>
  </si>
  <si>
    <t>B2</t>
  </si>
  <si>
    <t>Quarterly analysis</t>
  </si>
  <si>
    <t>Kindly comment</t>
  </si>
  <si>
    <t>B3</t>
  </si>
  <si>
    <t>Prospects</t>
  </si>
  <si>
    <t>B4</t>
  </si>
  <si>
    <t>Profit forecast or profit guarantee</t>
  </si>
  <si>
    <t>The disclosure requirements for explanatory notes for the variance of actual profit after tax and minority interest and forecast profit after tax and minority interest and for the shortfall in profit guarantee are not applicable.</t>
  </si>
  <si>
    <t>B5</t>
  </si>
  <si>
    <t>Taxation</t>
  </si>
  <si>
    <t>The taxation for the current quarter and year to date are as follows:</t>
  </si>
  <si>
    <t>Current Quarter</t>
  </si>
  <si>
    <t>Year to-date</t>
  </si>
  <si>
    <t>RM' 000</t>
  </si>
  <si>
    <t>Current period's provision</t>
  </si>
  <si>
    <t xml:space="preserve"> Malaysian income tax </t>
  </si>
  <si>
    <t xml:space="preserve"> Foreign tax </t>
  </si>
  <si>
    <t>Taxation for the current quarter was mainly due to provision made for profit making subsidiaries although the Group recorded loss before tax for the current quarter and financial period to date.</t>
  </si>
  <si>
    <t>B6</t>
  </si>
  <si>
    <t>Sale of Unquoted Investments or Properties</t>
  </si>
  <si>
    <t>B7</t>
  </si>
  <si>
    <t>Purchase or disposal of quoted securities</t>
  </si>
  <si>
    <t>(a)  There were no purchase and disposal of quoted securities for the current quarter and</t>
  </si>
  <si>
    <t xml:space="preserve">      financial period-to-date.</t>
  </si>
  <si>
    <t>(b)  There were no investments in quoted securities as at the end of the financial year-to-date.</t>
  </si>
  <si>
    <t>B8</t>
  </si>
  <si>
    <t>Status of Corporate proposals &amp; Utilization of proceeds</t>
  </si>
  <si>
    <t>See attachment file: Corporate exercise</t>
  </si>
  <si>
    <t xml:space="preserve">Upon successful implementation of the Proposed Corporate Exercise, the Company's issued and paid-up share capital is expected to increase from RM22,669,900 comprising 22,669,900 ordinary shares of RM1.00 each ("HCIB Shares") to RM53,329,900 comprising 53,329,900 HCIB Shares immediately upon completion of the Proposed Corporate Exercise. </t>
  </si>
  <si>
    <t>(b)  There were no utilization of proceeds for the Group for the current quarter and financial year-to-date.</t>
  </si>
  <si>
    <t>B9</t>
  </si>
  <si>
    <t>Group Borrowings</t>
  </si>
  <si>
    <t>(RM) '000</t>
  </si>
  <si>
    <t>( a )</t>
  </si>
  <si>
    <t>Secured Borrowing</t>
  </si>
  <si>
    <t>Unsecured Borrowing</t>
  </si>
  <si>
    <t>TOTAL:</t>
  </si>
  <si>
    <t>( b )</t>
  </si>
  <si>
    <t>Long Term Borrowing</t>
  </si>
  <si>
    <t>Short Term Borrowing</t>
  </si>
  <si>
    <t>( c )</t>
  </si>
  <si>
    <t>All In Local Currencies (RM)</t>
  </si>
  <si>
    <t>All In Australian Dollars (AUD)</t>
  </si>
  <si>
    <t>B10</t>
  </si>
  <si>
    <t>Changes in Material Litigation</t>
  </si>
  <si>
    <t>B11</t>
  </si>
  <si>
    <t>Financial Instruments with off Balance Sheet Risk</t>
  </si>
  <si>
    <t>There were no financial instrument with off balance sheet financial risk at the date of issue of this quarterly report.</t>
  </si>
  <si>
    <t>B12</t>
  </si>
  <si>
    <t>Dividends - Proposed, Recommended or Declared</t>
  </si>
  <si>
    <t>There were no proposed, recommended or declared dividends for the current quarter under review.</t>
  </si>
  <si>
    <t>B13</t>
  </si>
  <si>
    <t>Computation of EPS</t>
  </si>
  <si>
    <t xml:space="preserve">Basic </t>
  </si>
  <si>
    <t>Basic loss per share is calculated by dividing the net loss for the period by the weighted average number of ordinary shares in issue during the period.</t>
  </si>
  <si>
    <t xml:space="preserve">Current quarter </t>
  </si>
  <si>
    <t xml:space="preserve"> cummulative </t>
  </si>
  <si>
    <t xml:space="preserve">ended </t>
  </si>
  <si>
    <t>Net loss for the period (RM)</t>
  </si>
  <si>
    <t xml:space="preserve">Weighted average number of ordinary shares in issue </t>
  </si>
  <si>
    <t xml:space="preserve">Diluted </t>
  </si>
  <si>
    <t>The Group does not have any dilutive potential ordinary shares  and accordingly dilution of loss per share is not applicable.</t>
  </si>
  <si>
    <t>Harvest Court Industries Berhad (36998-T)</t>
  </si>
  <si>
    <t>Condensed Consolidated Balance Sheet</t>
  </si>
  <si>
    <t xml:space="preserve">As at </t>
  </si>
  <si>
    <t>31 December 2004</t>
  </si>
  <si>
    <t>(RM)</t>
  </si>
  <si>
    <t>NON-CURRENT ASSETS</t>
  </si>
  <si>
    <t>Property, plant and equipment</t>
  </si>
  <si>
    <t>Land held for property development</t>
  </si>
  <si>
    <t>Goodwill on consolidation</t>
  </si>
  <si>
    <t xml:space="preserve">Fixed deposits with a licensed bank </t>
  </si>
  <si>
    <t>CURRENT ASSETS</t>
  </si>
  <si>
    <t>Inventories</t>
  </si>
  <si>
    <t xml:space="preserve">Property development cost </t>
  </si>
  <si>
    <t>Trade receivables</t>
  </si>
  <si>
    <t>Other receivables, deposits &amp; prepayments</t>
  </si>
  <si>
    <t>Cash and bank balances</t>
  </si>
  <si>
    <t>CURRENT LIABILITIES</t>
  </si>
  <si>
    <t>Trade payables</t>
  </si>
  <si>
    <t>Other payables</t>
  </si>
  <si>
    <t>Finance payables</t>
  </si>
  <si>
    <t>Short term borrowings</t>
  </si>
  <si>
    <t>NET CURRENT LIABILITIES</t>
  </si>
  <si>
    <t>FINANCED BY:</t>
  </si>
  <si>
    <t>Share capital</t>
  </si>
  <si>
    <t>Reserves</t>
  </si>
  <si>
    <t>Minority interests</t>
  </si>
  <si>
    <t>Term loans</t>
  </si>
  <si>
    <t>Deferred taxation</t>
  </si>
  <si>
    <t>Non-Current Liabilities</t>
  </si>
  <si>
    <t>NET TANGIBLE ASSETS PER SHARE (RM)</t>
  </si>
  <si>
    <t>The condensed consolidated balance sheet should be read in conjunction with the audited financial</t>
  </si>
  <si>
    <t>statements for the year ended 31 December 2004 and the accompanying explanatory notes attached to the</t>
  </si>
  <si>
    <t>interim financial statements.</t>
  </si>
  <si>
    <t>Harvest Court Industries Berhad</t>
  </si>
  <si>
    <t>(RM'000)</t>
  </si>
  <si>
    <t>Net loss before tax</t>
  </si>
  <si>
    <t>Adjustments for non-cash flow:-</t>
  </si>
  <si>
    <t>Non-cash items</t>
  </si>
  <si>
    <t>Non-operating items (which are investing/financing)</t>
  </si>
  <si>
    <t>Operating profit before changes in working capital</t>
  </si>
  <si>
    <t>Changes in working capital :-</t>
  </si>
  <si>
    <t>Net change in current assests</t>
  </si>
  <si>
    <t>Net change in current liabilities</t>
  </si>
  <si>
    <t>Cash generated from operations</t>
  </si>
  <si>
    <t>Interest paid</t>
  </si>
  <si>
    <t>Taxes refunded / (paid)</t>
  </si>
  <si>
    <t>Net cash flows from operating activities</t>
  </si>
  <si>
    <t>Investing Activities</t>
  </si>
  <si>
    <t xml:space="preserve">       -  Equity investments</t>
  </si>
  <si>
    <t xml:space="preserve">       - Other investments</t>
  </si>
  <si>
    <t>Net cash flows from investing activities</t>
  </si>
  <si>
    <t>Financing Activities</t>
  </si>
  <si>
    <t xml:space="preserve">        -  Transaction with owners as owners</t>
  </si>
  <si>
    <t xml:space="preserve">       -  Bank borrowing</t>
  </si>
  <si>
    <t xml:space="preserve">       -  Debt securities issued</t>
  </si>
  <si>
    <t>Net cash flows from financing activities</t>
  </si>
  <si>
    <t>Net Change in Cash &amp; Cash equivalents</t>
  </si>
  <si>
    <t>Cash &amp; Cash Equivalents at beginning of period</t>
  </si>
  <si>
    <t>Cash &amp; Cash Equivalents at end of period</t>
  </si>
  <si>
    <t>Cash &amp; Cash Equivalents comprise the following :-</t>
  </si>
  <si>
    <t>Bank Overdrafts</t>
  </si>
  <si>
    <t>The condensed consolidated cash flow statement should be read in conjunction with the audited financial</t>
  </si>
  <si>
    <t>Current Qtr ended</t>
  </si>
  <si>
    <t>cumulative to date</t>
  </si>
  <si>
    <t>Revenue</t>
  </si>
  <si>
    <t>Operating Expenses</t>
  </si>
  <si>
    <t>Other operating income</t>
  </si>
  <si>
    <t>Profit/(Loss) from operations</t>
  </si>
  <si>
    <t>Finance Cost</t>
  </si>
  <si>
    <t>Loss before tax</t>
  </si>
  <si>
    <t>Loss after tax</t>
  </si>
  <si>
    <t xml:space="preserve"> Minority Interest</t>
  </si>
  <si>
    <t>Net loss for the period</t>
  </si>
  <si>
    <t>EPS - Basic (Sen)</t>
  </si>
  <si>
    <t xml:space="preserve">        - Diluted</t>
  </si>
  <si>
    <t>Condensed Consolidated Statements of Changes in Equity</t>
  </si>
  <si>
    <t xml:space="preserve">Exchange </t>
  </si>
  <si>
    <t>Share</t>
  </si>
  <si>
    <t>Translation</t>
  </si>
  <si>
    <t>Accumulated</t>
  </si>
  <si>
    <t>Share Capital</t>
  </si>
  <si>
    <t>Premium</t>
  </si>
  <si>
    <t>Reserve</t>
  </si>
  <si>
    <t>Losses</t>
  </si>
  <si>
    <t>Total</t>
  </si>
  <si>
    <t>Balance at</t>
  </si>
  <si>
    <t>beginning of period</t>
  </si>
  <si>
    <t>Movements during the period</t>
  </si>
  <si>
    <t>(cumulative)</t>
  </si>
  <si>
    <t>Balance at end of period</t>
  </si>
  <si>
    <t>beginning of year</t>
  </si>
  <si>
    <t>The condensed consolidated statement of changes in equity should be read in conjunction with the audited</t>
  </si>
  <si>
    <t>financial statements for the year ended 31 December 2004 and the accompanying explanatory notes</t>
  </si>
  <si>
    <t>attached to the interim financial statements.</t>
  </si>
  <si>
    <t xml:space="preserve"> (i)   Proposed Lands Acquisition </t>
  </si>
  <si>
    <t xml:space="preserve"> (ii)  Proposed Machineries Acquisition </t>
  </si>
  <si>
    <t>A suit was filed by a subsidiary company, Harvest Court Marketing Sdn. Bhd. ("HCMKT") against KLSB Construction Sdn Bhd (“KLSB”) for a sum of RM257,000 as at 30 September 2004 being payment for goods sold and delivered to KLSB for a joint venture project between Dewan Bandaraya Kuala Lumpur and Asie Sdn Bhd for Messrs Kejuruteraan Bintai Kindenko Sdn Bhd.  KLSB filed a counter claim alleging that the said goods were not in accordance with the specifications and claiming for a sum of RM2,727,305 as general damages together with interest and costs. HCMKT’s application for summary judgment is fixed for hearing on 23 August 2005.  The Directors of HCIB are of the opinion that the said sum is recoverable.</t>
  </si>
  <si>
    <t xml:space="preserve">There were no changes in material litigation, including the status of pending material litigation since the last annual balance sheet date of 31 December 2004 except as disclosed below: </t>
  </si>
  <si>
    <t>C1</t>
  </si>
  <si>
    <t>Custom 1</t>
  </si>
  <si>
    <t>C2</t>
  </si>
  <si>
    <t>Custom 2</t>
  </si>
  <si>
    <t>C3</t>
  </si>
  <si>
    <t>Custom 3</t>
  </si>
  <si>
    <t>C4</t>
  </si>
  <si>
    <t>Custom 4</t>
  </si>
  <si>
    <t>C5</t>
  </si>
  <si>
    <t>Custom 5</t>
  </si>
  <si>
    <t>C6</t>
  </si>
  <si>
    <t>Custom 6</t>
  </si>
  <si>
    <t>C7</t>
  </si>
  <si>
    <t>Custom 7</t>
  </si>
  <si>
    <t>C8</t>
  </si>
  <si>
    <t>Custom 8</t>
  </si>
  <si>
    <t>As at 30th September 2005</t>
  </si>
  <si>
    <t>30 September 2005</t>
  </si>
  <si>
    <t>For the period ended 30th September 2005</t>
  </si>
  <si>
    <t>30th Sept</t>
  </si>
  <si>
    <t>Comparative Qtr ended</t>
  </si>
  <si>
    <t>9 months</t>
  </si>
  <si>
    <t>There were no unusual items affecting assets, liabilities, equity, net income, or cash flows during the financial period ended 30 September 2005.</t>
  </si>
  <si>
    <t>There were no issuance, cancellations, repurchases, resale and repayments of debt or equity securities for the financial period ended 30 September 2005 save for the issuance of shares pursuant to the exercise of ESOS by eligible employees.</t>
  </si>
  <si>
    <t>There were no dividends paid during the financial period ended 30 September 2005.</t>
  </si>
  <si>
    <t>There was no capital commitment as at 30 September 2005.</t>
  </si>
  <si>
    <t>Group borrowings as at 30 September 2005:</t>
  </si>
  <si>
    <t>30.9.2005</t>
  </si>
  <si>
    <t>9 months ended</t>
  </si>
  <si>
    <t>30 Sept</t>
  </si>
  <si>
    <t xml:space="preserve">9 months </t>
  </si>
  <si>
    <t>ended 30 September 2004</t>
  </si>
  <si>
    <t>ended 30 September 2005</t>
  </si>
  <si>
    <t>DRAFT 18/11/2005</t>
  </si>
  <si>
    <t>Condensed Consolidated Cash Flow Statements</t>
  </si>
  <si>
    <t>Condensed Consolidated Income Statement</t>
  </si>
  <si>
    <t>The condensed consolidated income statement should be read in conjunction with the audited financial</t>
  </si>
  <si>
    <t>There were no disposals of unquoted investments or properties for the current quarter and financial year to date.</t>
  </si>
  <si>
    <t>Basic loss per share (sen)</t>
  </si>
  <si>
    <t>On 11 November 2005, Harvest Rimba Sdn. Bhd. ("HRSB"), a wholly owned subsidiary of the Company, has entered into a sales and purchase agreement with Contilogic Sdn. Bhd. to dispose off a piece of vacant land forming  part of the Master Land, measuring approximately in total 2.81 acres and more specifically identified as Lot 1113 Bakau Charcoal &amp; Container Lot measuring approximately 2.81 acres all in Mukim Linggi Daerah Alor Gajah in the State of Malacca for a considerations of RM1,000,000.</t>
  </si>
  <si>
    <t>There were no material events subsequent to the end of the current quarter except for the following:</t>
  </si>
  <si>
    <t>On 17 November 2005, Securities Commission ("SC") has rejected the application for the Proposed Corporate Exercise on the ground that the Proposed Corporate Exercise did not comply with the requirements under paragraph 13.02 of the SC's Policies and Guidelines on Issue/Offer of Securities, that states, among others, that proposals submitted by distressed-listed companies have to be comprehensive and capable to resolve all financial problems of the companies.</t>
  </si>
  <si>
    <t>In light of the above decision by the SC on the Proposed Corporate Exercise,the Board of Directors of the Group is in the midst of deliberating the grounds for rejection by the SC and will appeal against the SC's decision on the Proposed Corporate Exercise.</t>
  </si>
  <si>
    <t xml:space="preserve">(a)     The Group has formulated a corporate proposal in compliance to meet the minimum capital requirements as required by Paragraph 8.16A of the Bursa Securities Listing Requirements. On 9 August 2005, the Group has submitted the Proposed Corporate Exercise to the relevant authorities, namely Securities Commission, Foreign Investment Committee and Ministry of International Trade and Industry, for approvals. The Proposed Corporate Exercise include the following proposals: </t>
  </si>
  <si>
    <t>The analysis of results by business segments for the current financial period to date ended 30 September 2005 are as follows:</t>
  </si>
  <si>
    <t xml:space="preserve"> (vi)  Proposed Listing and Quotation </t>
  </si>
  <si>
    <t xml:space="preserve"> (v)   Proposed Special Issue</t>
  </si>
  <si>
    <t xml:space="preserve"> (iv)  Proposed Private Placement</t>
  </si>
  <si>
    <t xml:space="preserve"> (iii)  Proposed Debt Settlement</t>
  </si>
  <si>
    <t>The Group's revenue for the current financial period ended 30 September 2005 decreased to RM21,231,315 from RM29,583,779 in the prior financial period ended 30 September 2004 while the loss before tax increased to RM3,177,640 from RM2,508,553 for the respective periods. The decline in the perfomance for the financial periods to date was mainly due to lower sale, anticipated loss in property development, provision of doubtful debts and obsolete stocks.</t>
  </si>
  <si>
    <r>
      <t>The Group's loss before taxation for the quarter under review was</t>
    </r>
    <r>
      <rPr>
        <sz val="10"/>
        <rFont val="Arial"/>
        <family val="2"/>
      </rPr>
      <t xml:space="preserve"> RM</t>
    </r>
    <r>
      <rPr>
        <sz val="10"/>
        <color indexed="8"/>
        <rFont val="Arial"/>
        <family val="0"/>
      </rPr>
      <t xml:space="preserve"> 1,957,142 compared with a loss before tax of RM 345,233 in the preceding quarter. This was mainly due to lower sale, provision of obsolete stocks.</t>
    </r>
  </si>
  <si>
    <t>The Group expects the year 2005 to be challenging for both its timber and property business sectors. However, the companies in the Group have implemented various measures that will position the Group to improve its market share. Barring unforeseen circumstances, the performance of the companies in the Group for the year 2005 is expected to maintain.</t>
  </si>
  <si>
    <t>The Group's revenue for the current quarter decreased to RM6,266,219 from RM8,485,137 in the quarter ended 30 September 2004 while the loss before tax increased to RM1,957,142 from RM1,037,118 for the respective periods.This was mainly due to lower sale, anticipated loss in property development and provision of doubtful debt and obsolete stocks.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</si>
</sst>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lt;0]\(#,##0\);\-#"/>
    <numFmt numFmtId="165" formatCode="_(* #,##0_);_(* \(#,##0\);_(* &quot;-&quot;??_);_(@_)"/>
    <numFmt numFmtId="166" formatCode="_-* #,##0.00\ _D_M_-;\-* #,##0.00\ _D_M_-;_-* &quot;-&quot;??\ _D_M_-;_-@_-"/>
    <numFmt numFmtId="167" formatCode="_-* #,##0\ _D_M_-;\-* #,##0\ _D_M_-;_-* &quot;-&quot;??\ _D_M_-;_-@_-"/>
    <numFmt numFmtId="168" formatCode="_(* #,##0.00_);_(* \(#,##0.00\);_(* &quot;-&quot;_);_(@_)"/>
    <numFmt numFmtId="169" formatCode="[&gt;0]#,##0.00;[&lt;0]\(#,##0.00\);\-#"/>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s>
  <fonts count="27">
    <font>
      <sz val="10"/>
      <name val="Arial"/>
      <family val="0"/>
    </font>
    <font>
      <b/>
      <sz val="12"/>
      <color indexed="8"/>
      <name val="Times New Roman"/>
      <family val="1"/>
    </font>
    <font>
      <b/>
      <u val="single"/>
      <sz val="14"/>
      <color indexed="8"/>
      <name val="Times New Roman"/>
      <family val="1"/>
    </font>
    <font>
      <sz val="12"/>
      <color indexed="8"/>
      <name val="Times New Roman"/>
      <family val="1"/>
    </font>
    <font>
      <sz val="10"/>
      <color indexed="8"/>
      <name val="Arial"/>
      <family val="0"/>
    </font>
    <font>
      <b/>
      <sz val="18"/>
      <color indexed="8"/>
      <name val="Times New Roman"/>
      <family val="1"/>
    </font>
    <font>
      <b/>
      <sz val="10"/>
      <color indexed="8"/>
      <name val="Arial"/>
      <family val="2"/>
    </font>
    <font>
      <sz val="10"/>
      <color indexed="9"/>
      <name val="Arial"/>
      <family val="0"/>
    </font>
    <font>
      <b/>
      <sz val="10"/>
      <name val="Arial"/>
      <family val="2"/>
    </font>
    <font>
      <sz val="12"/>
      <name val="Times New Roman"/>
      <family val="1"/>
    </font>
    <font>
      <b/>
      <sz val="10"/>
      <name val="Times New Roman"/>
      <family val="1"/>
    </font>
    <font>
      <sz val="10"/>
      <name val="Times New Roman"/>
      <family val="1"/>
    </font>
    <font>
      <sz val="12"/>
      <color indexed="9"/>
      <name val="Times New Roman"/>
      <family val="1"/>
    </font>
    <font>
      <b/>
      <u val="single"/>
      <sz val="12"/>
      <color indexed="8"/>
      <name val="Arial"/>
      <family val="2"/>
    </font>
    <font>
      <sz val="10"/>
      <color indexed="8"/>
      <name val="Times New Roman"/>
      <family val="1"/>
    </font>
    <font>
      <u val="single"/>
      <sz val="10"/>
      <name val="Arial"/>
      <family val="0"/>
    </font>
    <font>
      <b/>
      <sz val="14"/>
      <color indexed="8"/>
      <name val="Arial"/>
      <family val="2"/>
    </font>
    <font>
      <sz val="12"/>
      <color indexed="8"/>
      <name val="Arial"/>
      <family val="2"/>
    </font>
    <font>
      <b/>
      <sz val="12"/>
      <color indexed="8"/>
      <name val="Arial"/>
      <family val="2"/>
    </font>
    <font>
      <b/>
      <sz val="12"/>
      <name val="Arial"/>
      <family val="2"/>
    </font>
    <font>
      <sz val="12"/>
      <color indexed="9"/>
      <name val="Arial"/>
      <family val="2"/>
    </font>
    <font>
      <sz val="12"/>
      <name val="Arial"/>
      <family val="2"/>
    </font>
    <font>
      <b/>
      <u val="single"/>
      <sz val="10"/>
      <color indexed="8"/>
      <name val="Arial"/>
      <family val="2"/>
    </font>
    <font>
      <b/>
      <sz val="14"/>
      <color indexed="9"/>
      <name val="Arial"/>
      <family val="2"/>
    </font>
    <font>
      <i/>
      <sz val="10"/>
      <color indexed="12"/>
      <name val="Arial"/>
      <family val="0"/>
    </font>
    <font>
      <i/>
      <sz val="12"/>
      <color indexed="12"/>
      <name val="Times New Roman"/>
      <family val="1"/>
    </font>
    <font>
      <b/>
      <i/>
      <sz val="12"/>
      <color indexed="12"/>
      <name val="Times New Roman"/>
      <family val="1"/>
    </font>
  </fonts>
  <fills count="2">
    <fill>
      <patternFill/>
    </fill>
    <fill>
      <patternFill patternType="gray125"/>
    </fill>
  </fills>
  <borders count="52">
    <border>
      <left/>
      <right/>
      <top/>
      <bottom/>
      <diagonal/>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top style="thin">
        <color indexed="8"/>
      </top>
      <bottom>
        <color indexed="8"/>
      </bottom>
    </border>
    <border>
      <left style="thin">
        <color indexed="8"/>
      </left>
      <right>
        <color indexed="8"/>
      </right>
      <top>
        <color indexed="8"/>
      </top>
      <bottom>
        <color indexed="8"/>
      </bottom>
    </border>
    <border>
      <left style="thin">
        <color indexed="8"/>
      </left>
      <right style="thin">
        <color indexed="8"/>
      </right>
      <top>
        <color indexed="8"/>
      </top>
      <bottom>
        <color indexed="8"/>
      </bottom>
    </border>
    <border>
      <left style="thin">
        <color indexed="8"/>
      </left>
      <right style="thin"/>
      <top>
        <color indexed="8"/>
      </top>
      <bottom>
        <color indexed="8"/>
      </bottom>
    </border>
    <border>
      <left style="thin">
        <color indexed="8"/>
      </left>
      <right style="thin"/>
      <top>
        <color indexed="63"/>
      </top>
      <bottom>
        <color indexed="63"/>
      </bottom>
    </border>
    <border>
      <left style="thin">
        <color indexed="8"/>
      </left>
      <right>
        <color indexed="8"/>
      </right>
      <top>
        <color indexed="8"/>
      </top>
      <bottom style="medium">
        <color indexed="8"/>
      </bottom>
    </border>
    <border>
      <left style="thin">
        <color indexed="8"/>
      </left>
      <right style="thin">
        <color indexed="8"/>
      </right>
      <top>
        <color indexed="8"/>
      </top>
      <bottom style="medium">
        <color indexed="8"/>
      </bottom>
    </border>
    <border>
      <left style="thin">
        <color indexed="8"/>
      </left>
      <right style="thin"/>
      <top>
        <color indexed="8"/>
      </top>
      <bottom style="medium">
        <color indexed="8"/>
      </bottom>
    </border>
    <border>
      <left style="thin">
        <color indexed="8"/>
      </left>
      <right>
        <color indexed="8"/>
      </right>
      <top>
        <color indexed="8"/>
      </top>
      <bottom style="thin"/>
    </border>
    <border>
      <left style="thin">
        <color indexed="8"/>
      </left>
      <right style="thin">
        <color indexed="8"/>
      </right>
      <top>
        <color indexed="8"/>
      </top>
      <bottom style="thin"/>
    </border>
    <border>
      <left style="thin">
        <color indexed="8"/>
      </left>
      <right style="thin"/>
      <top>
        <color indexed="8"/>
      </top>
      <bottom style="thin"/>
    </border>
    <border>
      <left style="thin">
        <color indexed="8"/>
      </left>
      <right>
        <color indexed="8"/>
      </right>
      <top>
        <color indexed="63"/>
      </top>
      <bottom>
        <color indexed="8"/>
      </bottom>
    </border>
    <border>
      <left style="thin">
        <color indexed="8"/>
      </left>
      <right style="thin">
        <color indexed="8"/>
      </right>
      <top>
        <color indexed="63"/>
      </top>
      <bottom>
        <color indexed="8"/>
      </bottom>
    </border>
    <border>
      <left style="thin">
        <color indexed="8"/>
      </left>
      <right>
        <color indexed="8"/>
      </right>
      <top>
        <color indexed="8"/>
      </top>
      <bottom style="double">
        <color indexed="8"/>
      </bottom>
    </border>
    <border>
      <left style="thin">
        <color indexed="8"/>
      </left>
      <right style="thin">
        <color indexed="8"/>
      </right>
      <top>
        <color indexed="8"/>
      </top>
      <bottom style="double"/>
    </border>
    <border>
      <left style="thin">
        <color indexed="8"/>
      </left>
      <right style="thin"/>
      <top>
        <color indexed="8"/>
      </top>
      <bottom style="double"/>
    </border>
    <border>
      <left style="thin">
        <color indexed="8"/>
      </left>
      <right>
        <color indexed="8"/>
      </right>
      <top>
        <color indexed="8"/>
      </top>
      <bottom style="thin">
        <color indexed="8"/>
      </bottom>
    </border>
    <border>
      <left style="thin">
        <color indexed="8"/>
      </left>
      <right style="thin">
        <color indexed="8"/>
      </right>
      <top>
        <color indexed="63"/>
      </top>
      <bottom style="thin">
        <color indexed="8"/>
      </bottom>
    </border>
    <border>
      <left>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style="thin"/>
      <bottom style="double"/>
    </border>
    <border>
      <left>
        <color indexed="8"/>
      </left>
      <right style="thin">
        <color indexed="8"/>
      </right>
      <top>
        <color indexed="63"/>
      </top>
      <bottom>
        <color indexed="8"/>
      </bottom>
    </border>
    <border>
      <left>
        <color indexed="8"/>
      </left>
      <right style="thin">
        <color indexed="8"/>
      </right>
      <top>
        <color indexed="8"/>
      </top>
      <bottom>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style="double"/>
    </border>
    <border>
      <left>
        <color indexed="8"/>
      </left>
      <right style="thin">
        <color indexed="8"/>
      </right>
      <top>
        <color indexed="8"/>
      </top>
      <bottom>
        <color indexed="63"/>
      </bottom>
    </border>
    <border>
      <left>
        <color indexed="8"/>
      </left>
      <right style="thin">
        <color indexed="8"/>
      </right>
      <top>
        <color indexed="63"/>
      </top>
      <bottom style="thin">
        <color indexed="8"/>
      </bottom>
    </border>
    <border>
      <left>
        <color indexed="8"/>
      </left>
      <right>
        <color indexed="8"/>
      </right>
      <top>
        <color indexed="8"/>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style="thin"/>
    </border>
    <border>
      <left>
        <color indexed="8"/>
      </left>
      <right>
        <color indexed="8"/>
      </right>
      <top style="thin"/>
      <bottom style="thin"/>
    </border>
    <border>
      <left>
        <color indexed="8"/>
      </left>
      <right>
        <color indexed="8"/>
      </right>
      <top>
        <color indexed="8"/>
      </top>
      <bottom style="thin"/>
    </border>
    <border>
      <left>
        <color indexed="63"/>
      </left>
      <right>
        <color indexed="63"/>
      </right>
      <top>
        <color indexed="63"/>
      </top>
      <bottom style="thin"/>
    </border>
    <border>
      <left>
        <color indexed="63"/>
      </left>
      <right>
        <color indexed="63"/>
      </right>
      <top style="thin"/>
      <bottom style="thin"/>
    </border>
    <border>
      <left>
        <color indexed="8"/>
      </left>
      <right>
        <color indexed="8"/>
      </right>
      <top style="thin"/>
      <bottom style="double"/>
    </border>
    <border>
      <left style="thin">
        <color indexed="8"/>
      </left>
      <right>
        <color indexed="63"/>
      </right>
      <top style="thin">
        <color indexed="8"/>
      </top>
      <bottom>
        <color indexed="8"/>
      </bottom>
    </border>
    <border>
      <left style="thin"/>
      <right style="thin"/>
      <top style="thin"/>
      <bottom>
        <color indexed="8"/>
      </bottom>
    </border>
    <border>
      <left>
        <color indexed="63"/>
      </left>
      <right style="thin">
        <color indexed="8"/>
      </right>
      <top style="thin">
        <color indexed="8"/>
      </top>
      <bottom>
        <color indexed="8"/>
      </bottom>
    </border>
    <border>
      <left style="thin">
        <color indexed="8"/>
      </left>
      <right>
        <color indexed="63"/>
      </right>
      <top>
        <color indexed="8"/>
      </top>
      <bottom>
        <color indexed="8"/>
      </bottom>
    </border>
    <border>
      <left style="thin"/>
      <right style="thin"/>
      <top>
        <color indexed="8"/>
      </top>
      <bottom>
        <color indexed="8"/>
      </bottom>
    </border>
    <border>
      <left>
        <color indexed="63"/>
      </left>
      <right style="thin">
        <color indexed="8"/>
      </right>
      <top>
        <color indexed="8"/>
      </top>
      <bottom>
        <color indexed="8"/>
      </bottom>
    </border>
    <border>
      <left style="thin">
        <color indexed="8"/>
      </left>
      <right>
        <color indexed="63"/>
      </right>
      <top>
        <color indexed="8"/>
      </top>
      <bottom style="thin">
        <color indexed="8"/>
      </bottom>
    </border>
    <border>
      <left style="thin"/>
      <right style="thin"/>
      <top>
        <color indexed="8"/>
      </top>
      <bottom style="thin">
        <color indexed="8"/>
      </bottom>
    </border>
    <border>
      <left>
        <color indexed="63"/>
      </left>
      <right style="thin">
        <color indexed="8"/>
      </right>
      <top>
        <color indexed="8"/>
      </top>
      <bottom style="thin">
        <color indexed="8"/>
      </bottom>
    </border>
    <border>
      <left style="thin"/>
      <right style="thin"/>
      <top>
        <color indexed="8"/>
      </top>
      <bottom style="thin"/>
    </border>
    <border>
      <left>
        <color indexed="63"/>
      </left>
      <right>
        <color indexed="8"/>
      </right>
      <top>
        <color indexed="8"/>
      </top>
      <bottom style="thin">
        <color indexed="8"/>
      </bottom>
    </border>
    <border>
      <left style="thin">
        <color indexed="8"/>
      </left>
      <right style="thin">
        <color indexed="8"/>
      </right>
      <top>
        <color indexed="8"/>
      </top>
      <bottom>
        <color indexed="63"/>
      </bottom>
    </border>
    <border>
      <left style="thin"/>
      <right style="thin">
        <color indexed="8"/>
      </right>
      <top>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2">
    <xf numFmtId="0" fontId="0" fillId="0" borderId="0" xfId="0" applyAlignment="1">
      <alignment/>
    </xf>
    <xf numFmtId="0" fontId="4" fillId="0" borderId="0" xfId="0" applyAlignment="1">
      <alignment/>
    </xf>
    <xf numFmtId="0" fontId="6" fillId="0" borderId="0" xfId="0" applyAlignment="1">
      <alignment/>
    </xf>
    <xf numFmtId="0" fontId="6" fillId="0" borderId="0" xfId="0" applyFont="1" applyAlignment="1">
      <alignment/>
    </xf>
    <xf numFmtId="0" fontId="10" fillId="0" borderId="1" xfId="0" applyFont="1" applyFill="1" applyAlignment="1">
      <alignment/>
    </xf>
    <xf numFmtId="0" fontId="10" fillId="0" borderId="2" xfId="0" applyFont="1" applyFill="1" applyAlignment="1">
      <alignment horizontal="center"/>
    </xf>
    <xf numFmtId="0" fontId="10" fillId="0" borderId="3" xfId="0" applyFont="1" applyFill="1" applyBorder="1" applyAlignment="1">
      <alignment horizontal="center"/>
    </xf>
    <xf numFmtId="0" fontId="0" fillId="0" borderId="0" xfId="0" applyFill="1" applyAlignment="1">
      <alignment horizontal="left"/>
    </xf>
    <xf numFmtId="0" fontId="3" fillId="0" borderId="0" xfId="0" applyFill="1" applyAlignment="1">
      <alignment/>
    </xf>
    <xf numFmtId="0" fontId="10" fillId="0" borderId="4" xfId="0" applyFont="1" applyFill="1" applyAlignment="1">
      <alignment/>
    </xf>
    <xf numFmtId="0" fontId="10" fillId="0" borderId="5" xfId="0" applyFont="1" applyFill="1" applyAlignment="1">
      <alignment horizontal="center"/>
    </xf>
    <xf numFmtId="0" fontId="10" fillId="0" borderId="6" xfId="0" applyFont="1" applyFill="1" applyBorder="1" applyAlignment="1">
      <alignment horizontal="center"/>
    </xf>
    <xf numFmtId="0" fontId="10" fillId="0" borderId="5" xfId="0" applyFont="1" applyFill="1" applyAlignment="1">
      <alignment/>
    </xf>
    <xf numFmtId="0" fontId="0" fillId="0" borderId="7" xfId="0" applyFont="1" applyFill="1" applyBorder="1" applyAlignment="1">
      <alignment/>
    </xf>
    <xf numFmtId="0" fontId="10" fillId="0" borderId="8" xfId="0" applyFont="1" applyFill="1" applyAlignment="1">
      <alignment/>
    </xf>
    <xf numFmtId="0" fontId="10" fillId="0" borderId="9" xfId="0" applyFont="1" applyFill="1" applyAlignment="1">
      <alignment horizontal="center"/>
    </xf>
    <xf numFmtId="0" fontId="10" fillId="0" borderId="10" xfId="0" applyFont="1" applyFill="1" applyBorder="1" applyAlignment="1">
      <alignment horizontal="center"/>
    </xf>
    <xf numFmtId="0" fontId="11" fillId="0" borderId="4" xfId="0" applyFont="1" applyFill="1" applyAlignment="1">
      <alignment/>
    </xf>
    <xf numFmtId="165" fontId="11" fillId="0" borderId="5" xfId="0" applyFont="1" applyFill="1" applyAlignment="1">
      <alignment/>
    </xf>
    <xf numFmtId="165" fontId="11" fillId="0" borderId="6" xfId="0" applyFont="1" applyFill="1" applyBorder="1" applyAlignment="1">
      <alignment/>
    </xf>
    <xf numFmtId="0" fontId="11" fillId="0" borderId="11" xfId="0" applyFont="1" applyFill="1" applyBorder="1" applyAlignment="1">
      <alignment/>
    </xf>
    <xf numFmtId="165" fontId="11" fillId="0" borderId="12" xfId="0" applyFont="1" applyFill="1" applyBorder="1" applyAlignment="1">
      <alignment/>
    </xf>
    <xf numFmtId="165" fontId="11" fillId="0" borderId="13" xfId="0" applyFont="1" applyFill="1" applyBorder="1" applyAlignment="1">
      <alignment/>
    </xf>
    <xf numFmtId="0" fontId="11" fillId="0" borderId="14" xfId="0" applyFont="1" applyFill="1" applyBorder="1" applyAlignment="1">
      <alignment/>
    </xf>
    <xf numFmtId="165" fontId="11" fillId="0" borderId="15" xfId="0" applyFont="1" applyFill="1" applyBorder="1" applyAlignment="1">
      <alignment/>
    </xf>
    <xf numFmtId="0" fontId="11" fillId="0" borderId="16" xfId="0" applyFont="1" applyFill="1" applyAlignment="1">
      <alignment/>
    </xf>
    <xf numFmtId="165" fontId="11" fillId="0" borderId="17" xfId="0" applyFont="1" applyFill="1" applyBorder="1" applyAlignment="1">
      <alignment/>
    </xf>
    <xf numFmtId="165" fontId="11" fillId="0" borderId="18" xfId="0" applyFont="1" applyFill="1" applyBorder="1" applyAlignment="1">
      <alignment/>
    </xf>
    <xf numFmtId="0" fontId="11" fillId="0" borderId="19" xfId="0" applyFont="1" applyFill="1" applyAlignment="1">
      <alignment/>
    </xf>
    <xf numFmtId="165" fontId="10" fillId="0" borderId="20" xfId="0" applyFont="1" applyFill="1" applyBorder="1" applyAlignment="1">
      <alignment/>
    </xf>
    <xf numFmtId="0" fontId="4" fillId="0" borderId="0" xfId="0" applyFill="1" applyAlignment="1">
      <alignment/>
    </xf>
    <xf numFmtId="164" fontId="3" fillId="0" borderId="0" xfId="0" applyFill="1" applyAlignment="1">
      <alignment/>
    </xf>
    <xf numFmtId="0" fontId="3" fillId="0" borderId="0" xfId="0" applyFill="1" applyAlignment="1">
      <alignment horizontal="left"/>
    </xf>
    <xf numFmtId="0" fontId="4" fillId="0" borderId="0" xfId="0" applyFont="1" applyFill="1" applyAlignment="1">
      <alignment/>
    </xf>
    <xf numFmtId="0" fontId="4" fillId="0" borderId="0" xfId="0" applyFont="1" applyFill="1" applyBorder="1" applyAlignment="1">
      <alignment horizontal="justify" vertical="justify"/>
    </xf>
    <xf numFmtId="0" fontId="4" fillId="0" borderId="0" xfId="0" applyFont="1" applyFill="1" applyBorder="1" applyAlignment="1">
      <alignment horizontal="justify" vertical="justify"/>
    </xf>
    <xf numFmtId="0" fontId="4" fillId="0" borderId="0" xfId="0" applyFont="1" applyFill="1" applyBorder="1" applyAlignment="1">
      <alignment horizontal="justify" vertical="justify"/>
    </xf>
    <xf numFmtId="0" fontId="4" fillId="0" borderId="0" xfId="0" applyFont="1" applyFill="1" applyAlignment="1">
      <alignment/>
    </xf>
    <xf numFmtId="0" fontId="4" fillId="0" borderId="0" xfId="0" applyFill="1" applyAlignment="1">
      <alignment horizontal="left"/>
    </xf>
    <xf numFmtId="0" fontId="8" fillId="0" borderId="0" xfId="0" applyFont="1" applyFill="1" applyAlignment="1">
      <alignment/>
    </xf>
    <xf numFmtId="0" fontId="0" fillId="0" borderId="0" xfId="0" applyFont="1" applyFill="1" applyAlignment="1">
      <alignment/>
    </xf>
    <xf numFmtId="0" fontId="8" fillId="0" borderId="0" xfId="0" applyFont="1" applyFill="1" applyAlignment="1">
      <alignment horizontal="center"/>
    </xf>
    <xf numFmtId="0" fontId="8" fillId="0" borderId="2" xfId="0" applyFont="1" applyFill="1" applyAlignment="1">
      <alignment/>
    </xf>
    <xf numFmtId="165" fontId="0" fillId="0" borderId="21" xfId="15" applyNumberFormat="1" applyFont="1" applyFill="1" applyAlignment="1">
      <alignment horizontal="right"/>
    </xf>
    <xf numFmtId="0" fontId="8" fillId="0" borderId="22" xfId="0" applyFont="1" applyFill="1" applyAlignment="1">
      <alignment/>
    </xf>
    <xf numFmtId="165" fontId="0" fillId="0" borderId="12" xfId="15" applyNumberFormat="1" applyFont="1" applyFill="1" applyBorder="1" applyAlignment="1">
      <alignment horizontal="right"/>
    </xf>
    <xf numFmtId="0" fontId="8" fillId="0" borderId="23" xfId="0" applyFont="1" applyFill="1" applyAlignment="1">
      <alignment/>
    </xf>
    <xf numFmtId="165" fontId="0" fillId="0" borderId="24" xfId="15" applyNumberFormat="1" applyFont="1" applyFill="1" applyBorder="1" applyAlignment="1">
      <alignment horizontal="right"/>
    </xf>
    <xf numFmtId="0" fontId="7" fillId="0" borderId="15" xfId="0" applyFont="1" applyFill="1" applyBorder="1" applyAlignment="1">
      <alignment/>
    </xf>
    <xf numFmtId="165" fontId="7" fillId="0" borderId="25" xfId="15" applyNumberFormat="1" applyFont="1" applyFill="1" applyBorder="1" applyAlignment="1">
      <alignment horizontal="right"/>
    </xf>
    <xf numFmtId="0" fontId="8" fillId="0" borderId="5" xfId="0" applyFont="1" applyFill="1" applyAlignment="1">
      <alignment/>
    </xf>
    <xf numFmtId="165" fontId="0" fillId="0" borderId="26" xfId="15" applyNumberFormat="1" applyFont="1" applyFill="1" applyAlignment="1">
      <alignment horizontal="right"/>
    </xf>
    <xf numFmtId="165" fontId="0" fillId="0" borderId="27" xfId="15" applyNumberFormat="1" applyFont="1" applyFill="1" applyAlignment="1">
      <alignment horizontal="right"/>
    </xf>
    <xf numFmtId="165" fontId="0" fillId="0" borderId="28" xfId="15" applyNumberFormat="1" applyFont="1" applyFill="1" applyBorder="1" applyAlignment="1">
      <alignment horizontal="right"/>
    </xf>
    <xf numFmtId="165" fontId="0" fillId="0" borderId="25" xfId="15" applyNumberFormat="1" applyFont="1" applyFill="1" applyBorder="1" applyAlignment="1">
      <alignment horizontal="right"/>
    </xf>
    <xf numFmtId="165" fontId="0" fillId="0" borderId="29" xfId="15" applyNumberFormat="1" applyFont="1" applyFill="1" applyBorder="1" applyAlignment="1">
      <alignment horizontal="right"/>
    </xf>
    <xf numFmtId="3" fontId="4" fillId="0" borderId="0" xfId="0" applyNumberFormat="1" applyFont="1" applyFill="1" applyAlignment="1">
      <alignment/>
    </xf>
    <xf numFmtId="165" fontId="0" fillId="0" borderId="30" xfId="15" applyNumberFormat="1" applyFont="1" applyFill="1" applyBorder="1" applyAlignment="1">
      <alignment horizontal="right"/>
    </xf>
    <xf numFmtId="0" fontId="8" fillId="0" borderId="0" xfId="0" applyFont="1" applyAlignment="1">
      <alignment/>
    </xf>
    <xf numFmtId="0" fontId="8" fillId="0" borderId="0" xfId="0" applyFont="1" applyFill="1" applyAlignment="1">
      <alignment/>
    </xf>
    <xf numFmtId="0" fontId="0" fillId="0" borderId="0" xfId="0" applyFill="1" applyAlignment="1">
      <alignment/>
    </xf>
    <xf numFmtId="0" fontId="15" fillId="0" borderId="0" xfId="0" applyFont="1" applyFill="1" applyAlignment="1">
      <alignment/>
    </xf>
    <xf numFmtId="37" fontId="0" fillId="0" borderId="0" xfId="15" applyNumberFormat="1" applyFont="1" applyFill="1" applyAlignment="1">
      <alignment horizontal="center"/>
    </xf>
    <xf numFmtId="0" fontId="8" fillId="0" borderId="0" xfId="0" applyFont="1" applyFill="1" applyAlignment="1">
      <alignment horizontal="right"/>
    </xf>
    <xf numFmtId="39" fontId="8" fillId="0" borderId="0" xfId="15" applyNumberFormat="1" applyFont="1" applyFill="1" applyAlignment="1">
      <alignment horizontal="right"/>
    </xf>
    <xf numFmtId="41" fontId="0" fillId="0" borderId="0" xfId="15" applyNumberFormat="1" applyFill="1" applyAlignment="1">
      <alignment/>
    </xf>
    <xf numFmtId="41" fontId="0" fillId="0" borderId="0" xfId="15" applyNumberFormat="1" applyFill="1" applyAlignment="1">
      <alignment horizontal="left"/>
    </xf>
    <xf numFmtId="168" fontId="0" fillId="0" borderId="0" xfId="15" applyNumberFormat="1" applyFill="1" applyAlignment="1">
      <alignment/>
    </xf>
    <xf numFmtId="164" fontId="16" fillId="0" borderId="0" xfId="0" applyAlignment="1">
      <alignment/>
    </xf>
    <xf numFmtId="164" fontId="17" fillId="0" borderId="0" xfId="0" applyAlignment="1">
      <alignment/>
    </xf>
    <xf numFmtId="0" fontId="17" fillId="0" borderId="0" xfId="0" applyAlignment="1">
      <alignment/>
    </xf>
    <xf numFmtId="164" fontId="18" fillId="0" borderId="0" xfId="0" applyAlignment="1">
      <alignment/>
    </xf>
    <xf numFmtId="0" fontId="18" fillId="0" borderId="0" xfId="0" applyFont="1" applyAlignment="1">
      <alignment/>
    </xf>
    <xf numFmtId="167" fontId="19" fillId="0" borderId="0" xfId="15" applyNumberFormat="1" applyFont="1" applyAlignment="1">
      <alignment horizontal="right"/>
    </xf>
    <xf numFmtId="164" fontId="18" fillId="0" borderId="0" xfId="0" applyFont="1" applyAlignment="1">
      <alignment horizontal="right"/>
    </xf>
    <xf numFmtId="169" fontId="18" fillId="0" borderId="0" xfId="0" applyAlignment="1">
      <alignment/>
    </xf>
    <xf numFmtId="49" fontId="18" fillId="0" borderId="0" xfId="0" applyNumberFormat="1" applyFont="1" applyAlignment="1">
      <alignment horizontal="right"/>
    </xf>
    <xf numFmtId="164" fontId="18" fillId="0" borderId="0" xfId="0" applyAlignment="1">
      <alignment horizontal="right"/>
    </xf>
    <xf numFmtId="164" fontId="17" fillId="0" borderId="0" xfId="0" applyFont="1" applyAlignment="1">
      <alignment/>
    </xf>
    <xf numFmtId="164" fontId="17" fillId="0" borderId="31" xfId="0" applyAlignment="1">
      <alignment/>
    </xf>
    <xf numFmtId="164" fontId="18" fillId="0" borderId="32" xfId="0" applyAlignment="1">
      <alignment/>
    </xf>
    <xf numFmtId="164" fontId="18" fillId="0" borderId="0" xfId="0" applyFont="1" applyAlignment="1">
      <alignment/>
    </xf>
    <xf numFmtId="164" fontId="18" fillId="0" borderId="33" xfId="0" applyBorder="1" applyAlignment="1">
      <alignment/>
    </xf>
    <xf numFmtId="164" fontId="17" fillId="0" borderId="0" xfId="0" applyBorder="1" applyAlignment="1">
      <alignment/>
    </xf>
    <xf numFmtId="164" fontId="19" fillId="0" borderId="0" xfId="0" applyFont="1" applyAlignment="1">
      <alignment/>
    </xf>
    <xf numFmtId="164" fontId="17" fillId="0" borderId="0" xfId="0" applyBorder="1" applyAlignment="1">
      <alignment/>
    </xf>
    <xf numFmtId="164" fontId="18" fillId="0" borderId="34" xfId="0" applyFont="1" applyBorder="1" applyAlignment="1">
      <alignment/>
    </xf>
    <xf numFmtId="164" fontId="17" fillId="0" borderId="0" xfId="0" applyBorder="1" applyAlignment="1">
      <alignment/>
    </xf>
    <xf numFmtId="164" fontId="18" fillId="0" borderId="31" xfId="0" applyFont="1" applyAlignment="1">
      <alignment/>
    </xf>
    <xf numFmtId="43" fontId="17" fillId="0" borderId="0" xfId="15" applyAlignment="1">
      <alignment/>
    </xf>
    <xf numFmtId="164" fontId="18" fillId="0" borderId="34" xfId="0" applyBorder="1" applyAlignment="1">
      <alignment/>
    </xf>
    <xf numFmtId="164" fontId="20" fillId="0" borderId="0" xfId="0" applyNumberFormat="1" applyFont="1" applyAlignment="1">
      <alignment/>
    </xf>
    <xf numFmtId="43" fontId="17" fillId="0" borderId="0" xfId="15" applyFont="1" applyAlignment="1">
      <alignment/>
    </xf>
    <xf numFmtId="43" fontId="18" fillId="0" borderId="0" xfId="15" applyFont="1" applyAlignment="1">
      <alignment/>
    </xf>
    <xf numFmtId="0" fontId="17" fillId="0" borderId="0" xfId="0" applyFont="1" applyAlignment="1">
      <alignment/>
    </xf>
    <xf numFmtId="0" fontId="21" fillId="0" borderId="0" xfId="0" applyFont="1" applyAlignment="1">
      <alignment/>
    </xf>
    <xf numFmtId="2" fontId="18" fillId="0" borderId="0" xfId="0" applyFont="1" applyAlignment="1">
      <alignment/>
    </xf>
    <xf numFmtId="1" fontId="18" fillId="0" borderId="0" xfId="0" applyFont="1" applyAlignment="1">
      <alignment horizontal="center"/>
    </xf>
    <xf numFmtId="1" fontId="19" fillId="0" borderId="0" xfId="15" applyNumberFormat="1" applyFont="1" applyAlignment="1">
      <alignment horizontal="center"/>
    </xf>
    <xf numFmtId="169" fontId="18" fillId="0" borderId="0" xfId="0" applyFont="1" applyAlignment="1">
      <alignment/>
    </xf>
    <xf numFmtId="167" fontId="19" fillId="0" borderId="0" xfId="15" applyNumberFormat="1" applyFont="1" applyAlignment="1">
      <alignment horizontal="center"/>
    </xf>
    <xf numFmtId="167" fontId="0" fillId="0" borderId="0" xfId="15" applyNumberFormat="1" applyAlignment="1">
      <alignment/>
    </xf>
    <xf numFmtId="41" fontId="21" fillId="0" borderId="0" xfId="0" applyNumberFormat="1" applyFont="1" applyAlignment="1">
      <alignment horizontal="right"/>
    </xf>
    <xf numFmtId="41" fontId="21" fillId="0" borderId="0" xfId="15" applyNumberFormat="1" applyFont="1" applyAlignment="1">
      <alignment horizontal="right"/>
    </xf>
    <xf numFmtId="41" fontId="21" fillId="0" borderId="35" xfId="0" applyNumberFormat="1" applyFont="1" applyBorder="1" applyAlignment="1">
      <alignment horizontal="right"/>
    </xf>
    <xf numFmtId="41" fontId="21" fillId="0" borderId="36" xfId="15" applyNumberFormat="1" applyFont="1" applyBorder="1" applyAlignment="1">
      <alignment horizontal="right"/>
    </xf>
    <xf numFmtId="41" fontId="21" fillId="0" borderId="0" xfId="15" applyNumberFormat="1" applyFont="1" applyAlignment="1">
      <alignment horizontal="right"/>
    </xf>
    <xf numFmtId="41" fontId="21" fillId="0" borderId="0" xfId="0" applyNumberFormat="1" applyFont="1" applyBorder="1" applyAlignment="1">
      <alignment horizontal="right"/>
    </xf>
    <xf numFmtId="41" fontId="21" fillId="0" borderId="37" xfId="15" applyNumberFormat="1" applyFont="1" applyBorder="1" applyAlignment="1">
      <alignment horizontal="right"/>
    </xf>
    <xf numFmtId="41" fontId="21" fillId="0" borderId="0" xfId="0" applyNumberFormat="1" applyFont="1" applyBorder="1" applyAlignment="1">
      <alignment horizontal="right"/>
    </xf>
    <xf numFmtId="41" fontId="21" fillId="0" borderId="0" xfId="15" applyNumberFormat="1" applyFont="1" applyAlignment="1">
      <alignment horizontal="right"/>
    </xf>
    <xf numFmtId="41" fontId="21" fillId="0" borderId="0" xfId="0" applyNumberFormat="1" applyFont="1" applyFill="1" applyBorder="1" applyAlignment="1">
      <alignment horizontal="right"/>
    </xf>
    <xf numFmtId="41" fontId="21" fillId="0" borderId="0" xfId="0" applyNumberFormat="1" applyFont="1" applyBorder="1" applyAlignment="1">
      <alignment horizontal="right"/>
    </xf>
    <xf numFmtId="41" fontId="21" fillId="0" borderId="0" xfId="0" applyNumberFormat="1" applyFont="1" applyFill="1" applyAlignment="1">
      <alignment horizontal="right"/>
    </xf>
    <xf numFmtId="41" fontId="21" fillId="0" borderId="0" xfId="15" applyNumberFormat="1" applyFont="1" applyFill="1" applyBorder="1" applyAlignment="1">
      <alignment horizontal="right"/>
    </xf>
    <xf numFmtId="41" fontId="21" fillId="0" borderId="37" xfId="15" applyNumberFormat="1" applyFont="1" applyFill="1" applyBorder="1" applyAlignment="1">
      <alignment horizontal="right"/>
    </xf>
    <xf numFmtId="41" fontId="21" fillId="0" borderId="0" xfId="0" applyNumberFormat="1" applyFont="1" applyFill="1" applyBorder="1" applyAlignment="1">
      <alignment horizontal="right"/>
    </xf>
    <xf numFmtId="164" fontId="17" fillId="0" borderId="0" xfId="0" applyFont="1" applyBorder="1" applyAlignment="1">
      <alignment/>
    </xf>
    <xf numFmtId="41" fontId="21" fillId="0" borderId="38" xfId="15" applyNumberFormat="1" applyFont="1" applyFill="1" applyBorder="1" applyAlignment="1">
      <alignment horizontal="right"/>
    </xf>
    <xf numFmtId="164" fontId="17" fillId="0" borderId="0" xfId="0" applyFont="1" applyBorder="1" applyAlignment="1">
      <alignment horizontal="right"/>
    </xf>
    <xf numFmtId="37" fontId="21" fillId="0" borderId="0" xfId="15" applyNumberFormat="1" applyFont="1" applyAlignment="1">
      <alignment horizontal="right"/>
    </xf>
    <xf numFmtId="164" fontId="20" fillId="0" borderId="0" xfId="0" applyFont="1" applyAlignment="1">
      <alignment horizontal="right"/>
    </xf>
    <xf numFmtId="164" fontId="21" fillId="0" borderId="0" xfId="0" applyFont="1" applyAlignment="1">
      <alignment horizontal="right"/>
    </xf>
    <xf numFmtId="37" fontId="21" fillId="0" borderId="0" xfId="0" applyNumberFormat="1" applyFont="1" applyAlignment="1">
      <alignment horizontal="right"/>
    </xf>
    <xf numFmtId="37" fontId="21" fillId="0" borderId="38" xfId="0" applyNumberFormat="1" applyFont="1" applyBorder="1" applyAlignment="1">
      <alignment horizontal="right"/>
    </xf>
    <xf numFmtId="0" fontId="19" fillId="0" borderId="0" xfId="0" applyFont="1" applyAlignment="1">
      <alignment/>
    </xf>
    <xf numFmtId="2" fontId="16" fillId="0" borderId="0" xfId="0" applyFont="1" applyAlignment="1">
      <alignment/>
    </xf>
    <xf numFmtId="164" fontId="6" fillId="0" borderId="0" xfId="0" applyAlignment="1">
      <alignment horizontal="center"/>
    </xf>
    <xf numFmtId="2" fontId="6" fillId="0" borderId="0" xfId="0" applyAlignment="1">
      <alignment horizontal="center"/>
    </xf>
    <xf numFmtId="2" fontId="18" fillId="0" borderId="0" xfId="0" applyAlignment="1">
      <alignment/>
    </xf>
    <xf numFmtId="164" fontId="4" fillId="0" borderId="0" xfId="0" applyAlignment="1">
      <alignment/>
    </xf>
    <xf numFmtId="164" fontId="4" fillId="0" borderId="0" xfId="0" applyBorder="1" applyAlignment="1">
      <alignment/>
    </xf>
    <xf numFmtId="2" fontId="6" fillId="0" borderId="39" xfId="0" applyBorder="1" applyAlignment="1">
      <alignment/>
    </xf>
    <xf numFmtId="1" fontId="6" fillId="0" borderId="40" xfId="0" applyBorder="1" applyAlignment="1">
      <alignment horizontal="center"/>
    </xf>
    <xf numFmtId="1" fontId="6" fillId="0" borderId="41" xfId="0" applyBorder="1" applyAlignment="1">
      <alignment horizontal="center"/>
    </xf>
    <xf numFmtId="1" fontId="6" fillId="0" borderId="2" xfId="0" applyAlignment="1">
      <alignment horizontal="center"/>
    </xf>
    <xf numFmtId="1" fontId="6" fillId="0" borderId="21" xfId="0" applyAlignment="1">
      <alignment horizontal="center"/>
    </xf>
    <xf numFmtId="2" fontId="6" fillId="0" borderId="42" xfId="0" applyBorder="1" applyAlignment="1">
      <alignment/>
    </xf>
    <xf numFmtId="164" fontId="6" fillId="0" borderId="43" xfId="0" applyBorder="1" applyAlignment="1">
      <alignment horizontal="center"/>
    </xf>
    <xf numFmtId="164" fontId="6" fillId="0" borderId="44" xfId="0" applyBorder="1" applyAlignment="1">
      <alignment horizontal="center"/>
    </xf>
    <xf numFmtId="2" fontId="6" fillId="0" borderId="5" xfId="0" applyFont="1" applyAlignment="1">
      <alignment horizontal="center"/>
    </xf>
    <xf numFmtId="164" fontId="6" fillId="0" borderId="44" xfId="0" applyFont="1" applyBorder="1" applyAlignment="1">
      <alignment horizontal="center"/>
    </xf>
    <xf numFmtId="2" fontId="6" fillId="0" borderId="26" xfId="0" applyAlignment="1">
      <alignment horizontal="center"/>
    </xf>
    <xf numFmtId="2" fontId="6" fillId="0" borderId="45" xfId="0" applyBorder="1" applyAlignment="1">
      <alignment/>
    </xf>
    <xf numFmtId="164" fontId="6" fillId="0" borderId="46" xfId="0" applyBorder="1" applyAlignment="1">
      <alignment horizontal="center"/>
    </xf>
    <xf numFmtId="164" fontId="6" fillId="0" borderId="47" xfId="0" applyBorder="1" applyAlignment="1">
      <alignment horizontal="center"/>
    </xf>
    <xf numFmtId="2" fontId="6" fillId="0" borderId="27" xfId="0" applyAlignment="1">
      <alignment horizontal="center"/>
    </xf>
    <xf numFmtId="164" fontId="4" fillId="0" borderId="46" xfId="0" applyBorder="1" applyAlignment="1">
      <alignment/>
    </xf>
    <xf numFmtId="164" fontId="4" fillId="0" borderId="47" xfId="0" applyBorder="1" applyAlignment="1">
      <alignment/>
    </xf>
    <xf numFmtId="164" fontId="4" fillId="0" borderId="27" xfId="0" applyAlignment="1">
      <alignment/>
    </xf>
    <xf numFmtId="164" fontId="4" fillId="0" borderId="43" xfId="0" applyBorder="1" applyAlignment="1">
      <alignment/>
    </xf>
    <xf numFmtId="164" fontId="4" fillId="0" borderId="44" xfId="0" applyBorder="1" applyAlignment="1">
      <alignment/>
    </xf>
    <xf numFmtId="164" fontId="4" fillId="0" borderId="26" xfId="0" applyAlignment="1">
      <alignment/>
    </xf>
    <xf numFmtId="164" fontId="4" fillId="0" borderId="46" xfId="0" applyFill="1" applyBorder="1" applyAlignment="1">
      <alignment/>
    </xf>
    <xf numFmtId="2" fontId="6" fillId="0" borderId="45" xfId="0" applyFont="1" applyBorder="1" applyAlignment="1">
      <alignment/>
    </xf>
    <xf numFmtId="169" fontId="4" fillId="0" borderId="43" xfId="0" applyBorder="1" applyAlignment="1">
      <alignment/>
    </xf>
    <xf numFmtId="169" fontId="4" fillId="0" borderId="44" xfId="0" applyBorder="1" applyAlignment="1">
      <alignment/>
    </xf>
    <xf numFmtId="169" fontId="4" fillId="0" borderId="5" xfId="0" applyAlignment="1">
      <alignment/>
    </xf>
    <xf numFmtId="169" fontId="4" fillId="0" borderId="26" xfId="0" applyAlignment="1">
      <alignment/>
    </xf>
    <xf numFmtId="169" fontId="4" fillId="0" borderId="46" xfId="0" applyFill="1" applyBorder="1" applyAlignment="1">
      <alignment/>
    </xf>
    <xf numFmtId="169" fontId="4" fillId="0" borderId="47" xfId="0" applyBorder="1" applyAlignment="1">
      <alignment/>
    </xf>
    <xf numFmtId="169" fontId="4" fillId="0" borderId="22" xfId="0" applyAlignment="1">
      <alignment/>
    </xf>
    <xf numFmtId="169" fontId="4" fillId="0" borderId="27" xfId="0" applyAlignment="1">
      <alignment/>
    </xf>
    <xf numFmtId="169" fontId="4" fillId="0" borderId="46" xfId="0" applyBorder="1" applyAlignment="1">
      <alignment/>
    </xf>
    <xf numFmtId="164" fontId="4" fillId="0" borderId="48" xfId="0" applyBorder="1" applyAlignment="1">
      <alignment/>
    </xf>
    <xf numFmtId="0" fontId="4" fillId="0" borderId="49" xfId="0" applyBorder="1" applyAlignment="1">
      <alignment/>
    </xf>
    <xf numFmtId="0" fontId="4" fillId="0" borderId="22" xfId="0" applyAlignment="1">
      <alignment/>
    </xf>
    <xf numFmtId="0" fontId="4" fillId="0" borderId="27" xfId="0" applyAlignment="1">
      <alignment/>
    </xf>
    <xf numFmtId="2" fontId="6" fillId="0" borderId="0" xfId="0" applyAlignment="1">
      <alignment/>
    </xf>
    <xf numFmtId="164" fontId="4" fillId="0" borderId="0" xfId="0" applyBorder="1" applyAlignment="1">
      <alignment/>
    </xf>
    <xf numFmtId="2" fontId="6" fillId="0" borderId="0" xfId="0" applyFont="1" applyAlignment="1">
      <alignment/>
    </xf>
    <xf numFmtId="2" fontId="16" fillId="0" borderId="0" xfId="0" applyAlignment="1">
      <alignment/>
    </xf>
    <xf numFmtId="0" fontId="6" fillId="0" borderId="0" xfId="0" applyAlignment="1">
      <alignment horizontal="center"/>
    </xf>
    <xf numFmtId="0" fontId="6" fillId="0" borderId="31" xfId="0" applyAlignment="1">
      <alignment horizontal="center"/>
    </xf>
    <xf numFmtId="0" fontId="22" fillId="0" borderId="0" xfId="0" applyFont="1" applyAlignment="1">
      <alignment/>
    </xf>
    <xf numFmtId="165" fontId="4" fillId="0" borderId="0" xfId="0" applyAlignment="1">
      <alignment/>
    </xf>
    <xf numFmtId="165" fontId="4" fillId="0" borderId="0" xfId="15" applyNumberFormat="1" applyAlignment="1">
      <alignment/>
    </xf>
    <xf numFmtId="165" fontId="4" fillId="0" borderId="0" xfId="0" applyNumberFormat="1" applyAlignment="1">
      <alignment/>
    </xf>
    <xf numFmtId="0" fontId="4" fillId="0" borderId="31" xfId="0" applyAlignment="1">
      <alignment/>
    </xf>
    <xf numFmtId="165" fontId="4" fillId="0" borderId="31" xfId="0" applyAlignment="1">
      <alignment/>
    </xf>
    <xf numFmtId="0" fontId="4" fillId="0" borderId="0" xfId="0" applyFont="1" applyFill="1" applyAlignment="1">
      <alignment horizontal="justify"/>
    </xf>
    <xf numFmtId="49" fontId="1" fillId="0" borderId="0" xfId="0" applyFill="1" applyAlignment="1">
      <alignment horizontal="left"/>
    </xf>
    <xf numFmtId="164" fontId="2" fillId="0" borderId="0" xfId="0" applyFill="1" applyAlignment="1">
      <alignment/>
    </xf>
    <xf numFmtId="164" fontId="5" fillId="0" borderId="0" xfId="0" applyFill="1" applyAlignment="1">
      <alignment/>
    </xf>
    <xf numFmtId="0" fontId="6" fillId="0" borderId="0" xfId="0" applyFill="1" applyAlignment="1">
      <alignment horizontal="left"/>
    </xf>
    <xf numFmtId="0" fontId="6" fillId="0" borderId="0" xfId="0" applyFill="1" applyAlignment="1">
      <alignment/>
    </xf>
    <xf numFmtId="0" fontId="4" fillId="0" borderId="0" xfId="0" applyFill="1" applyAlignment="1">
      <alignment horizontal="lef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horizontal="left"/>
    </xf>
    <xf numFmtId="164" fontId="9"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xf>
    <xf numFmtId="164" fontId="12" fillId="0" borderId="0" xfId="0" applyFont="1" applyFill="1" applyAlignment="1">
      <alignment/>
    </xf>
    <xf numFmtId="0" fontId="12" fillId="0" borderId="0" xfId="0" applyFont="1" applyFill="1" applyAlignment="1">
      <alignment horizontal="left"/>
    </xf>
    <xf numFmtId="0" fontId="12" fillId="0" borderId="0" xfId="0" applyFont="1" applyFill="1" applyAlignment="1">
      <alignment/>
    </xf>
    <xf numFmtId="0" fontId="13" fillId="0" borderId="0" xfId="0" applyFont="1" applyFill="1" applyAlignment="1">
      <alignment horizontal="left"/>
    </xf>
    <xf numFmtId="49" fontId="6" fillId="0" borderId="0" xfId="0" applyFill="1" applyAlignment="1">
      <alignment horizontal="left"/>
    </xf>
    <xf numFmtId="164" fontId="6" fillId="0" borderId="0" xfId="0" applyFill="1" applyAlignment="1">
      <alignment/>
    </xf>
    <xf numFmtId="164" fontId="6" fillId="0" borderId="0" xfId="0" applyFill="1" applyAlignment="1">
      <alignment horizontal="left"/>
    </xf>
    <xf numFmtId="164" fontId="4" fillId="0" borderId="0" xfId="0" applyFill="1" applyAlignment="1">
      <alignment/>
    </xf>
    <xf numFmtId="0" fontId="4" fillId="0" borderId="0" xfId="0" applyFill="1" applyAlignment="1">
      <alignment horizontal="left"/>
    </xf>
    <xf numFmtId="0" fontId="3" fillId="0" borderId="0" xfId="0" applyFill="1" applyBorder="1" applyAlignment="1">
      <alignment/>
    </xf>
    <xf numFmtId="0" fontId="3" fillId="0" borderId="0" xfId="0" applyFill="1" applyBorder="1" applyAlignment="1">
      <alignment/>
    </xf>
    <xf numFmtId="0" fontId="3" fillId="0" borderId="0"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8" fillId="0" borderId="0" xfId="0" applyFont="1" applyFill="1" applyBorder="1" applyAlignment="1">
      <alignment/>
    </xf>
    <xf numFmtId="0" fontId="14" fillId="0" borderId="0" xfId="0" applyFill="1" applyBorder="1" applyAlignment="1">
      <alignment/>
    </xf>
    <xf numFmtId="41" fontId="3" fillId="0" borderId="0" xfId="15" applyNumberFormat="1" applyFill="1" applyBorder="1" applyAlignment="1">
      <alignment/>
    </xf>
    <xf numFmtId="41" fontId="3" fillId="0" borderId="0" xfId="15" applyNumberFormat="1" applyFill="1" applyBorder="1" applyAlignment="1">
      <alignment/>
    </xf>
    <xf numFmtId="0" fontId="4" fillId="0" borderId="1" xfId="0" applyFill="1" applyAlignment="1">
      <alignment/>
    </xf>
    <xf numFmtId="0" fontId="6" fillId="0" borderId="2" xfId="0" applyFill="1" applyAlignment="1">
      <alignment/>
    </xf>
    <xf numFmtId="164" fontId="6" fillId="0" borderId="21" xfId="0" applyFill="1" applyAlignment="1">
      <alignment/>
    </xf>
    <xf numFmtId="0" fontId="14" fillId="0" borderId="0" xfId="0" applyFont="1" applyFill="1" applyBorder="1" applyAlignment="1">
      <alignment/>
    </xf>
    <xf numFmtId="0" fontId="4" fillId="0" borderId="19" xfId="0" applyFill="1" applyAlignment="1">
      <alignment/>
    </xf>
    <xf numFmtId="0" fontId="6" fillId="0" borderId="22" xfId="0" applyFill="1" applyAlignment="1">
      <alignment horizontal="center"/>
    </xf>
    <xf numFmtId="164" fontId="6" fillId="0" borderId="27" xfId="0" applyFill="1" applyAlignment="1">
      <alignment horizontal="center"/>
    </xf>
    <xf numFmtId="164" fontId="6" fillId="0" borderId="4" xfId="0" applyFill="1" applyAlignment="1">
      <alignment/>
    </xf>
    <xf numFmtId="43" fontId="4" fillId="0" borderId="5" xfId="15" applyFill="1" applyAlignment="1">
      <alignment horizontal="right"/>
    </xf>
    <xf numFmtId="43" fontId="4" fillId="0" borderId="26" xfId="15" applyFill="1" applyAlignment="1">
      <alignment horizontal="right"/>
    </xf>
    <xf numFmtId="164" fontId="6" fillId="0" borderId="4" xfId="0" applyFont="1" applyFill="1" applyAlignment="1">
      <alignment/>
    </xf>
    <xf numFmtId="167" fontId="4" fillId="0" borderId="50" xfId="15" applyNumberFormat="1" applyFill="1" applyBorder="1" applyAlignment="1">
      <alignment horizontal="right"/>
    </xf>
    <xf numFmtId="167" fontId="4" fillId="0" borderId="29" xfId="15" applyNumberFormat="1" applyFill="1" applyBorder="1" applyAlignment="1">
      <alignment horizontal="right"/>
    </xf>
    <xf numFmtId="0" fontId="6" fillId="0" borderId="19" xfId="0" applyFill="1" applyAlignment="1">
      <alignment/>
    </xf>
    <xf numFmtId="167" fontId="4" fillId="0" borderId="24" xfId="15" applyNumberFormat="1" applyFill="1" applyBorder="1" applyAlignment="1">
      <alignment horizontal="right"/>
    </xf>
    <xf numFmtId="0" fontId="4" fillId="0" borderId="0" xfId="0" applyFill="1" applyBorder="1" applyAlignment="1">
      <alignment/>
    </xf>
    <xf numFmtId="0" fontId="4" fillId="0" borderId="0" xfId="0" applyFill="1" applyBorder="1" applyAlignment="1">
      <alignment/>
    </xf>
    <xf numFmtId="0" fontId="4" fillId="0" borderId="0" xfId="0" applyFill="1" applyBorder="1" applyAlignment="1">
      <alignment/>
    </xf>
    <xf numFmtId="0" fontId="1" fillId="0" borderId="0" xfId="0" applyFont="1" applyFill="1" applyBorder="1" applyAlignment="1">
      <alignment/>
    </xf>
    <xf numFmtId="41" fontId="3" fillId="0" borderId="0" xfId="15" applyNumberFormat="1" applyFont="1" applyFill="1" applyBorder="1" applyAlignment="1">
      <alignment/>
    </xf>
    <xf numFmtId="0" fontId="7" fillId="0" borderId="0" xfId="0" applyFont="1" applyFill="1" applyAlignment="1">
      <alignment/>
    </xf>
    <xf numFmtId="0" fontId="0" fillId="0" borderId="0" xfId="0" applyFont="1" applyFill="1" applyAlignment="1">
      <alignment horizontal="right"/>
    </xf>
    <xf numFmtId="0" fontId="4" fillId="0" borderId="0" xfId="0" applyFill="1" applyAlignment="1">
      <alignment horizontal="right"/>
    </xf>
    <xf numFmtId="0" fontId="4" fillId="0" borderId="0" xfId="0" applyFont="1" applyFill="1" applyAlignment="1">
      <alignment/>
    </xf>
    <xf numFmtId="169" fontId="4" fillId="0" borderId="22" xfId="0" applyFill="1" applyAlignment="1">
      <alignment/>
    </xf>
    <xf numFmtId="164" fontId="20" fillId="0" borderId="0" xfId="0" applyFont="1" applyBorder="1" applyAlignment="1">
      <alignment horizontal="right"/>
    </xf>
    <xf numFmtId="164" fontId="4" fillId="0" borderId="0" xfId="0" applyNumberFormat="1" applyAlignment="1">
      <alignment/>
    </xf>
    <xf numFmtId="164" fontId="23" fillId="0" borderId="0" xfId="0" applyFont="1" applyAlignment="1">
      <alignment horizontal="center"/>
    </xf>
    <xf numFmtId="164" fontId="0" fillId="0" borderId="0" xfId="0" applyFont="1" applyFill="1" applyAlignment="1">
      <alignment/>
    </xf>
    <xf numFmtId="164" fontId="7"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xf>
    <xf numFmtId="0" fontId="0" fillId="0" borderId="0" xfId="0" applyFont="1" applyFill="1" applyAlignment="1">
      <alignment/>
    </xf>
    <xf numFmtId="165" fontId="0" fillId="0" borderId="0" xfId="15" applyNumberFormat="1" applyFont="1" applyFill="1" applyAlignment="1">
      <alignment/>
    </xf>
    <xf numFmtId="0" fontId="24" fillId="0" borderId="0" xfId="0" applyFont="1" applyFill="1" applyAlignment="1">
      <alignment/>
    </xf>
    <xf numFmtId="0" fontId="25" fillId="0" borderId="0" xfId="0" applyFont="1" applyFill="1" applyAlignment="1">
      <alignment/>
    </xf>
    <xf numFmtId="0" fontId="25" fillId="0" borderId="0" xfId="0" applyFont="1" applyFill="1" applyBorder="1" applyAlignment="1">
      <alignment/>
    </xf>
    <xf numFmtId="0" fontId="24" fillId="0" borderId="0" xfId="0" applyFont="1" applyFill="1" applyAlignment="1">
      <alignment/>
    </xf>
    <xf numFmtId="0" fontId="26" fillId="0" borderId="0" xfId="0" applyFont="1" applyFill="1" applyAlignment="1">
      <alignment/>
    </xf>
    <xf numFmtId="0" fontId="24" fillId="0" borderId="0" xfId="0" applyFont="1" applyFill="1" applyBorder="1" applyAlignment="1">
      <alignment/>
    </xf>
    <xf numFmtId="0" fontId="24" fillId="0" borderId="0" xfId="0" applyFont="1" applyFill="1" applyAlignment="1">
      <alignment/>
    </xf>
    <xf numFmtId="164" fontId="6" fillId="0" borderId="51" xfId="0" applyFont="1" applyBorder="1" applyAlignment="1">
      <alignment horizontal="center"/>
    </xf>
    <xf numFmtId="0" fontId="4" fillId="0" borderId="0" xfId="0" applyFont="1" applyFill="1" applyBorder="1" applyAlignment="1">
      <alignment horizontal="justify" vertical="justify" wrapText="1"/>
    </xf>
    <xf numFmtId="0" fontId="4" fillId="0" borderId="0" xfId="0" applyFont="1" applyFill="1" applyBorder="1" applyAlignment="1">
      <alignment horizontal="justify" vertical="justify" wrapText="1"/>
    </xf>
    <xf numFmtId="0" fontId="4"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4" fillId="0" borderId="0" xfId="0" applyFont="1" applyFill="1" applyBorder="1" applyAlignment="1">
      <alignment horizontal="justify" vertical="justify"/>
    </xf>
    <xf numFmtId="0" fontId="0" fillId="0" borderId="0" xfId="0" applyFill="1" applyBorder="1" applyAlignment="1">
      <alignment horizontal="justify" vertical="justify"/>
    </xf>
    <xf numFmtId="0" fontId="0" fillId="0" borderId="0" xfId="0" applyFill="1" applyBorder="1" applyAlignment="1">
      <alignment horizontal="justify" vertical="justify"/>
    </xf>
    <xf numFmtId="0" fontId="4" fillId="0" borderId="0" xfId="0" applyFont="1" applyFill="1" applyBorder="1" applyAlignment="1">
      <alignment horizontal="justify" vertical="justify"/>
    </xf>
    <xf numFmtId="0" fontId="4" fillId="0" borderId="0" xfId="0" applyFont="1" applyFill="1" applyBorder="1" applyAlignment="1">
      <alignment horizontal="justify" vertical="justify"/>
    </xf>
    <xf numFmtId="0" fontId="0" fillId="0" borderId="0"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0" xfId="0" applyFont="1" applyFill="1" applyAlignment="1">
      <alignment horizontal="justify" vertical="justify"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4" fillId="0" borderId="0"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0" xfId="0" applyFont="1" applyFill="1" applyBorder="1" applyAlignment="1">
      <alignment horizontal="justify" vertical="justify" wrapText="1" shrinkToFit="1"/>
    </xf>
    <xf numFmtId="0" fontId="0" fillId="0" borderId="0" xfId="0" applyFill="1" applyBorder="1" applyAlignment="1">
      <alignment horizontal="justify" vertical="justify" wrapText="1" shrinkToFit="1"/>
    </xf>
    <xf numFmtId="0" fontId="0" fillId="0" borderId="0" xfId="0" applyFill="1" applyBorder="1" applyAlignment="1">
      <alignment horizontal="justify" vertical="justify" wrapText="1" shrinkToFit="1"/>
    </xf>
    <xf numFmtId="0" fontId="0" fillId="0" borderId="0" xfId="0" applyFill="1" applyAlignment="1">
      <alignment horizontal="justify" vertical="justify"/>
    </xf>
    <xf numFmtId="0" fontId="0" fillId="0" borderId="0" xfId="0" applyFont="1" applyFill="1" applyAlignment="1">
      <alignment horizontal="justify" vertical="justify" wrapText="1" shrinkToFit="1"/>
    </xf>
    <xf numFmtId="0" fontId="4" fillId="0" borderId="0" xfId="0" applyFont="1" applyFill="1" applyBorder="1" applyAlignment="1">
      <alignment horizontal="justify"/>
    </xf>
    <xf numFmtId="0" fontId="4" fillId="0" borderId="0" xfId="0" applyFont="1" applyFill="1" applyBorder="1" applyAlignment="1">
      <alignment horizontal="justify"/>
    </xf>
    <xf numFmtId="0" fontId="4" fillId="0" borderId="0" xfId="0" applyFont="1" applyFill="1" applyBorder="1" applyAlignment="1">
      <alignment horizontal="justify"/>
    </xf>
    <xf numFmtId="0" fontId="4" fillId="0" borderId="0" xfId="0" applyFont="1" applyFill="1" applyBorder="1" applyAlignment="1">
      <alignment horizontal="justify" vertical="justify" wrapText="1" readingOrder="1"/>
    </xf>
    <xf numFmtId="0" fontId="0" fillId="0" borderId="0" xfId="0" applyFill="1" applyBorder="1" applyAlignment="1">
      <alignment horizontal="justify" vertical="justify" wrapText="1" readingOrder="1"/>
    </xf>
    <xf numFmtId="0" fontId="0" fillId="0" borderId="0" xfId="0" applyFill="1" applyBorder="1" applyAlignment="1">
      <alignment horizontal="justify" vertical="justify" wrapText="1" readingOrder="1"/>
    </xf>
    <xf numFmtId="0" fontId="4" fillId="0" borderId="0" xfId="0" applyFont="1" applyFill="1" applyBorder="1" applyAlignment="1">
      <alignment horizontal="justify" vertical="justify"/>
    </xf>
    <xf numFmtId="0" fontId="4" fillId="0" borderId="0" xfId="0" applyFont="1" applyFill="1" applyBorder="1" applyAlignment="1">
      <alignment horizontal="justify" vertical="justify"/>
    </xf>
    <xf numFmtId="0" fontId="4" fillId="0" borderId="0" xfId="0" applyFont="1" applyFill="1" applyBorder="1"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IE5\45UJG1U7\Client%20HCIB%20consol%20-%203rd%20quar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ing"/>
      <sheetName val="BS"/>
      <sheetName val="IS"/>
      <sheetName val="AJE"/>
      <sheetName val="CF"/>
      <sheetName val="CF Quater"/>
      <sheetName val="Basic EPS"/>
      <sheetName val="NTA"/>
      <sheetName val="HTP Fin Stat"/>
      <sheetName val="GT_Custom"/>
    </sheetNames>
    <sheetDataSet>
      <sheetData sheetId="1">
        <row r="11">
          <cell r="AC11">
            <v>-18361002.820632305</v>
          </cell>
        </row>
        <row r="12">
          <cell r="AC12">
            <v>873000</v>
          </cell>
        </row>
        <row r="13">
          <cell r="AC13">
            <v>86434</v>
          </cell>
        </row>
        <row r="16">
          <cell r="AC16">
            <v>76121</v>
          </cell>
        </row>
        <row r="18">
          <cell r="AC18">
            <v>220072</v>
          </cell>
        </row>
        <row r="20">
          <cell r="AC20">
            <v>339000</v>
          </cell>
        </row>
        <row r="21">
          <cell r="AC21">
            <v>146265</v>
          </cell>
        </row>
        <row r="25">
          <cell r="AC25">
            <v>17067441</v>
          </cell>
        </row>
        <row r="26">
          <cell r="AC26">
            <v>394054</v>
          </cell>
        </row>
        <row r="27">
          <cell r="AC27">
            <v>535121</v>
          </cell>
        </row>
        <row r="31">
          <cell r="AC31">
            <v>18782352</v>
          </cell>
        </row>
        <row r="34">
          <cell r="AC34">
            <v>11808565</v>
          </cell>
        </row>
        <row r="35">
          <cell r="AC35">
            <v>4320419</v>
          </cell>
        </row>
        <row r="36">
          <cell r="AC36">
            <v>2061132</v>
          </cell>
        </row>
        <row r="41">
          <cell r="AC41">
            <v>1326089</v>
          </cell>
        </row>
        <row r="42">
          <cell r="AC42">
            <v>52726</v>
          </cell>
        </row>
        <row r="43">
          <cell r="AC43">
            <v>148246</v>
          </cell>
        </row>
        <row r="47">
          <cell r="AC47">
            <v>2226410</v>
          </cell>
        </row>
        <row r="48">
          <cell r="AC48">
            <v>6186209</v>
          </cell>
        </row>
        <row r="52">
          <cell r="AC52">
            <v>28176674</v>
          </cell>
        </row>
        <row r="55">
          <cell r="AC55">
            <v>885063</v>
          </cell>
        </row>
        <row r="56">
          <cell r="AC56">
            <v>847552</v>
          </cell>
        </row>
        <row r="58">
          <cell r="AC58">
            <v>12124448</v>
          </cell>
        </row>
      </sheetData>
      <sheetData sheetId="2">
        <row r="14">
          <cell r="AA14">
            <v>21231315</v>
          </cell>
          <cell r="AE14">
            <v>6266219</v>
          </cell>
        </row>
        <row r="16">
          <cell r="AA16">
            <v>-17423103</v>
          </cell>
          <cell r="AE16">
            <v>-5490787</v>
          </cell>
        </row>
        <row r="20">
          <cell r="AA20">
            <v>97319</v>
          </cell>
          <cell r="AE20">
            <v>14865</v>
          </cell>
        </row>
        <row r="22">
          <cell r="AA22">
            <v>-1331373</v>
          </cell>
          <cell r="AE22">
            <v>-522714</v>
          </cell>
        </row>
        <row r="24">
          <cell r="AA24">
            <v>-4176558</v>
          </cell>
          <cell r="AE24">
            <v>-1642160.8199999998</v>
          </cell>
        </row>
        <row r="26">
          <cell r="AA26">
            <v>-387700</v>
          </cell>
          <cell r="AE26">
            <v>-235036.18</v>
          </cell>
        </row>
        <row r="30">
          <cell r="AA30">
            <v>-1187540</v>
          </cell>
          <cell r="AE30">
            <v>-347528</v>
          </cell>
        </row>
        <row r="38">
          <cell r="AA38">
            <v>-103434</v>
          </cell>
          <cell r="AE38">
            <v>-16544</v>
          </cell>
        </row>
        <row r="45">
          <cell r="AA45">
            <v>-1749</v>
          </cell>
          <cell r="AE45">
            <v>980</v>
          </cell>
        </row>
      </sheetData>
      <sheetData sheetId="6">
        <row r="6">
          <cell r="E6">
            <v>22538328.205128204</v>
          </cell>
        </row>
        <row r="8">
          <cell r="E8">
            <v>-14.565511650883481</v>
          </cell>
        </row>
        <row r="11">
          <cell r="E11">
            <v>22669900</v>
          </cell>
        </row>
        <row r="13">
          <cell r="E13">
            <v>-8.701873511966127</v>
          </cell>
        </row>
      </sheetData>
      <sheetData sheetId="7">
        <row r="707">
          <cell r="T707">
            <v>25380923</v>
          </cell>
        </row>
        <row r="708">
          <cell r="T708">
            <v>5645656</v>
          </cell>
        </row>
        <row r="709">
          <cell r="T709">
            <v>99000</v>
          </cell>
        </row>
        <row r="711">
          <cell r="T711">
            <v>-9894264</v>
          </cell>
        </row>
        <row r="717">
          <cell r="T717">
            <v>-2158077.614299112</v>
          </cell>
        </row>
        <row r="718">
          <cell r="T718">
            <v>265052.6035569014</v>
          </cell>
        </row>
        <row r="719">
          <cell r="T719">
            <v>1180104</v>
          </cell>
        </row>
        <row r="721">
          <cell r="T721">
            <v>-1277178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55"/>
  <sheetViews>
    <sheetView zoomScale="75" zoomScaleNormal="75" workbookViewId="0" topLeftCell="A1">
      <selection activeCell="B41" sqref="B41"/>
    </sheetView>
  </sheetViews>
  <sheetFormatPr defaultColWidth="9.140625" defaultRowHeight="12.75"/>
  <cols>
    <col min="1" max="1" width="47.00390625" style="0" customWidth="1"/>
    <col min="2" max="2" width="24.7109375" style="0" customWidth="1"/>
    <col min="3" max="3" width="25.7109375" style="0" customWidth="1"/>
  </cols>
  <sheetData>
    <row r="1" spans="1:3" ht="18">
      <c r="A1" s="68" t="s">
        <v>111</v>
      </c>
      <c r="B1" s="69"/>
      <c r="C1" s="238" t="s">
        <v>242</v>
      </c>
    </row>
    <row r="2" spans="1:3" ht="15.75">
      <c r="A2" s="81" t="s">
        <v>112</v>
      </c>
      <c r="B2" s="1"/>
      <c r="C2" s="1"/>
    </row>
    <row r="3" spans="1:3" ht="15.75">
      <c r="A3" s="72" t="s">
        <v>225</v>
      </c>
      <c r="B3" s="73" t="s">
        <v>113</v>
      </c>
      <c r="C3" s="74" t="s">
        <v>113</v>
      </c>
    </row>
    <row r="4" spans="1:3" ht="15.75">
      <c r="A4" s="75"/>
      <c r="B4" s="76" t="s">
        <v>226</v>
      </c>
      <c r="C4" s="76" t="s">
        <v>114</v>
      </c>
    </row>
    <row r="5" spans="1:3" ht="15.75">
      <c r="A5" s="70"/>
      <c r="B5" s="77" t="s">
        <v>115</v>
      </c>
      <c r="C5" s="77" t="s">
        <v>115</v>
      </c>
    </row>
    <row r="6" spans="1:3" ht="15.75">
      <c r="A6" s="71" t="s">
        <v>116</v>
      </c>
      <c r="B6" s="69"/>
      <c r="C6" s="69"/>
    </row>
    <row r="7" spans="1:3" ht="15">
      <c r="A7" s="69" t="s">
        <v>117</v>
      </c>
      <c r="B7" s="69">
        <f>'[1]BS'!$AC$25</f>
        <v>17067441</v>
      </c>
      <c r="C7" s="69">
        <v>17998934</v>
      </c>
    </row>
    <row r="8" spans="1:3" ht="15">
      <c r="A8" s="78" t="s">
        <v>118</v>
      </c>
      <c r="B8" s="69">
        <f>'[1]BS'!$AC$31</f>
        <v>18782352</v>
      </c>
      <c r="C8" s="69">
        <v>17849606</v>
      </c>
    </row>
    <row r="9" spans="1:3" ht="15">
      <c r="A9" s="69" t="s">
        <v>119</v>
      </c>
      <c r="B9" s="69">
        <f>'[1]BS'!$AC$26</f>
        <v>394054</v>
      </c>
      <c r="C9" s="69">
        <v>410379</v>
      </c>
    </row>
    <row r="10" spans="1:3" ht="15">
      <c r="A10" s="78" t="s">
        <v>120</v>
      </c>
      <c r="B10" s="79">
        <f>'[1]BS'!$AC$27</f>
        <v>535121</v>
      </c>
      <c r="C10" s="79">
        <v>523335</v>
      </c>
    </row>
    <row r="11" spans="1:3" ht="15.75">
      <c r="A11" s="69"/>
      <c r="B11" s="80">
        <f>SUM(B7:B10)</f>
        <v>36778968</v>
      </c>
      <c r="C11" s="80">
        <v>36782254</v>
      </c>
    </row>
    <row r="12" spans="1:3" ht="15">
      <c r="A12" s="70"/>
      <c r="B12" s="69"/>
      <c r="C12" s="69"/>
    </row>
    <row r="13" spans="1:3" ht="15.75">
      <c r="A13" s="81" t="s">
        <v>121</v>
      </c>
      <c r="B13" s="69" t="s">
        <v>27</v>
      </c>
      <c r="C13" s="69" t="s">
        <v>27</v>
      </c>
    </row>
    <row r="14" spans="1:3" ht="15">
      <c r="A14" s="69" t="s">
        <v>122</v>
      </c>
      <c r="B14" s="69">
        <f>'[1]BS'!$AC$34</f>
        <v>11808565</v>
      </c>
      <c r="C14" s="69">
        <v>14008294</v>
      </c>
    </row>
    <row r="15" spans="1:3" ht="15">
      <c r="A15" s="78" t="s">
        <v>123</v>
      </c>
      <c r="B15" s="69">
        <f>'[1]BS'!$AC$41</f>
        <v>1326089</v>
      </c>
      <c r="C15" s="69">
        <v>2293712</v>
      </c>
    </row>
    <row r="16" spans="1:3" ht="15">
      <c r="A16" s="69" t="s">
        <v>124</v>
      </c>
      <c r="B16" s="69">
        <f>'[1]BS'!$AC$35</f>
        <v>4320419</v>
      </c>
      <c r="C16" s="69">
        <v>7211432</v>
      </c>
    </row>
    <row r="17" spans="1:3" ht="15">
      <c r="A17" s="78" t="s">
        <v>125</v>
      </c>
      <c r="B17" s="69">
        <f>'[1]BS'!$AC$36</f>
        <v>2061132</v>
      </c>
      <c r="C17" s="69">
        <v>1785968</v>
      </c>
    </row>
    <row r="18" spans="1:3" ht="15">
      <c r="A18" s="69" t="s">
        <v>126</v>
      </c>
      <c r="B18" s="79">
        <f>'[1]BS'!$AC$43</f>
        <v>148246</v>
      </c>
      <c r="C18" s="79">
        <v>196475</v>
      </c>
    </row>
    <row r="19" spans="1:3" ht="15.75">
      <c r="A19" s="70"/>
      <c r="B19" s="80">
        <f>SUM(B14:B18)</f>
        <v>19664451</v>
      </c>
      <c r="C19" s="80">
        <v>25495881</v>
      </c>
    </row>
    <row r="20" spans="1:3" ht="15">
      <c r="A20" s="69" t="s">
        <v>27</v>
      </c>
      <c r="B20" s="70"/>
      <c r="C20" s="70"/>
    </row>
    <row r="21" spans="1:3" ht="15.75">
      <c r="A21" s="81" t="s">
        <v>127</v>
      </c>
      <c r="B21" s="69" t="s">
        <v>27</v>
      </c>
      <c r="C21" s="69" t="s">
        <v>27</v>
      </c>
    </row>
    <row r="22" spans="1:3" ht="15">
      <c r="A22" s="69" t="s">
        <v>128</v>
      </c>
      <c r="B22" s="69">
        <f>'[1]BS'!$AC$47</f>
        <v>2226410</v>
      </c>
      <c r="C22" s="69">
        <v>2517067</v>
      </c>
    </row>
    <row r="23" spans="1:3" ht="15">
      <c r="A23" s="69" t="s">
        <v>129</v>
      </c>
      <c r="B23" s="69">
        <f>'[1]BS'!$AC$48</f>
        <v>6186209</v>
      </c>
      <c r="C23" s="69">
        <v>5754023</v>
      </c>
    </row>
    <row r="24" spans="1:3" ht="15">
      <c r="A24" s="78" t="s">
        <v>130</v>
      </c>
      <c r="B24" s="69">
        <f>'[1]BS'!$AC$56</f>
        <v>847552</v>
      </c>
      <c r="C24" s="69">
        <v>321204</v>
      </c>
    </row>
    <row r="25" spans="1:3" ht="15">
      <c r="A25" s="69" t="s">
        <v>131</v>
      </c>
      <c r="B25" s="69">
        <f>'[1]BS'!$AC$58+'[1]BS'!$AC$52</f>
        <v>40301122</v>
      </c>
      <c r="C25" s="69">
        <v>43660374</v>
      </c>
    </row>
    <row r="26" spans="1:3" ht="15">
      <c r="A26" s="69" t="s">
        <v>58</v>
      </c>
      <c r="B26" s="79">
        <f>'[1]BS'!$AC$55-'[1]BS'!$AC$42</f>
        <v>832337</v>
      </c>
      <c r="C26" s="79">
        <v>806418</v>
      </c>
    </row>
    <row r="27" spans="1:3" ht="15.75">
      <c r="A27" s="69" t="s">
        <v>27</v>
      </c>
      <c r="B27" s="82">
        <f>SUM(B22:B26)</f>
        <v>50393630</v>
      </c>
      <c r="C27" s="82">
        <v>53059086</v>
      </c>
    </row>
    <row r="28" spans="1:3" ht="15">
      <c r="A28" s="70"/>
      <c r="B28" s="83"/>
      <c r="C28" s="83"/>
    </row>
    <row r="29" spans="1:3" ht="15.75">
      <c r="A29" s="71" t="s">
        <v>132</v>
      </c>
      <c r="B29" s="81">
        <f>B19-B27</f>
        <v>-30729179</v>
      </c>
      <c r="C29" s="81">
        <v>-27563205</v>
      </c>
    </row>
    <row r="30" spans="1:3" ht="15.75">
      <c r="A30" s="71"/>
      <c r="B30" s="69"/>
      <c r="C30" s="69"/>
    </row>
    <row r="31" spans="1:3" ht="15.75">
      <c r="A31" s="71"/>
      <c r="B31" s="84">
        <f>B29+B11</f>
        <v>6049789</v>
      </c>
      <c r="C31" s="84">
        <v>9219049</v>
      </c>
    </row>
    <row r="32" spans="1:3" ht="15.75">
      <c r="A32" s="71"/>
      <c r="B32" s="69"/>
      <c r="C32" s="69"/>
    </row>
    <row r="33" spans="1:3" ht="15.75">
      <c r="A33" s="71" t="s">
        <v>133</v>
      </c>
      <c r="B33" s="69"/>
      <c r="C33" s="69"/>
    </row>
    <row r="34" spans="1:3" ht="15">
      <c r="A34" s="69" t="s">
        <v>134</v>
      </c>
      <c r="B34" s="69">
        <v>22669900</v>
      </c>
      <c r="C34" s="69">
        <v>22098400</v>
      </c>
    </row>
    <row r="35" spans="1:3" ht="15">
      <c r="A35" s="69" t="s">
        <v>135</v>
      </c>
      <c r="B35" s="85">
        <f>'[1]BS'!$AC$11+'[1]BS'!$AC$12+'[1]BS'!$AC$13</f>
        <v>-17401568.820632305</v>
      </c>
      <c r="C35" s="85">
        <v>-14050650</v>
      </c>
    </row>
    <row r="36" spans="1:3" ht="15.75">
      <c r="A36" s="70"/>
      <c r="B36" s="86">
        <f>SUM(B34:B35)</f>
        <v>5268331.179367695</v>
      </c>
      <c r="C36" s="86">
        <v>8047750</v>
      </c>
    </row>
    <row r="37" spans="1:3" ht="15">
      <c r="A37" s="70"/>
      <c r="B37" s="87"/>
      <c r="C37" s="87"/>
    </row>
    <row r="38" spans="1:3" ht="15.75">
      <c r="A38" s="69" t="s">
        <v>136</v>
      </c>
      <c r="B38" s="88">
        <f>'[1]BS'!$AC$16</f>
        <v>76121</v>
      </c>
      <c r="C38" s="88">
        <v>74372</v>
      </c>
    </row>
    <row r="39" spans="1:3" ht="15.75">
      <c r="A39" s="71"/>
      <c r="B39" s="69"/>
      <c r="C39" s="69"/>
    </row>
    <row r="40" spans="1:3" ht="15">
      <c r="A40" s="69"/>
      <c r="B40" s="89"/>
      <c r="C40" s="89"/>
    </row>
    <row r="41" spans="1:3" ht="15">
      <c r="A41" s="78" t="s">
        <v>130</v>
      </c>
      <c r="B41" s="69">
        <f>'[1]BS'!$AC$21</f>
        <v>146265</v>
      </c>
      <c r="C41" s="69">
        <v>464831</v>
      </c>
    </row>
    <row r="42" spans="1:3" ht="15">
      <c r="A42" s="69" t="s">
        <v>137</v>
      </c>
      <c r="B42" s="69">
        <f>'[1]BS'!$AC$18</f>
        <v>220072</v>
      </c>
      <c r="C42" s="69">
        <v>293096</v>
      </c>
    </row>
    <row r="43" spans="1:3" ht="15">
      <c r="A43" s="69" t="s">
        <v>138</v>
      </c>
      <c r="B43" s="85">
        <f>'[1]BS'!$AC$20</f>
        <v>339000</v>
      </c>
      <c r="C43" s="85">
        <v>339000</v>
      </c>
    </row>
    <row r="44" spans="1:3" ht="15.75">
      <c r="A44" s="69" t="s">
        <v>139</v>
      </c>
      <c r="B44" s="90">
        <f>SUM(B41:B43)</f>
        <v>705337</v>
      </c>
      <c r="C44" s="90">
        <v>1096927</v>
      </c>
    </row>
    <row r="45" spans="1:3" ht="15.75">
      <c r="A45" s="71"/>
      <c r="B45" s="83"/>
      <c r="C45" s="83"/>
    </row>
    <row r="46" spans="1:3" ht="15.75">
      <c r="A46" s="70"/>
      <c r="B46" s="84">
        <f>B36+B38+B44</f>
        <v>6049789.179367695</v>
      </c>
      <c r="C46" s="84">
        <v>9219049</v>
      </c>
    </row>
    <row r="47" spans="1:3" ht="15">
      <c r="A47" s="69" t="s">
        <v>27</v>
      </c>
      <c r="B47" s="91"/>
      <c r="C47" s="69"/>
    </row>
    <row r="48" spans="1:3" ht="15.75">
      <c r="A48" s="92" t="s">
        <v>140</v>
      </c>
      <c r="B48" s="93">
        <f>(B36-B9)/B34</f>
        <v>0.21501096958379592</v>
      </c>
      <c r="C48" s="93">
        <f>(C36-C9)/C34</f>
        <v>0.3456074195416863</v>
      </c>
    </row>
    <row r="49" spans="1:3" ht="15">
      <c r="A49" s="69"/>
      <c r="B49" s="69"/>
      <c r="C49" s="69"/>
    </row>
    <row r="50" s="1" customFormat="1" ht="12.75">
      <c r="B50" s="237"/>
    </row>
    <row r="51" spans="1:3" ht="15.75">
      <c r="A51" s="72"/>
      <c r="B51" s="69"/>
      <c r="C51" s="69"/>
    </row>
    <row r="52" spans="1:3" ht="15.75">
      <c r="A52" s="72"/>
      <c r="B52" s="69"/>
      <c r="C52" s="69"/>
    </row>
    <row r="53" spans="1:3" ht="15.75">
      <c r="A53" s="72" t="s">
        <v>141</v>
      </c>
      <c r="B53" s="69"/>
      <c r="C53" s="69"/>
    </row>
    <row r="54" spans="1:3" ht="15.75">
      <c r="A54" s="72" t="s">
        <v>142</v>
      </c>
      <c r="B54" s="69"/>
      <c r="C54" s="69"/>
    </row>
    <row r="55" spans="1:3" ht="15.75">
      <c r="A55" s="72" t="s">
        <v>143</v>
      </c>
      <c r="B55" s="69"/>
      <c r="C55" s="69"/>
    </row>
  </sheetData>
  <sheetProtection/>
  <printOptions/>
  <pageMargins left="0.75" right="0.75" top="0.75" bottom="0.75" header="0.5" footer="0.5"/>
  <pageSetup horizontalDpi="300" verticalDpi="300" orientation="portrait" scale="70" r:id="rId1"/>
  <rowBreaks count="1" manualBreakCount="1">
    <brk id="57" max="255" man="1"/>
  </rowBreaks>
</worksheet>
</file>

<file path=xl/worksheets/sheet2.xml><?xml version="1.0" encoding="utf-8"?>
<worksheet xmlns="http://schemas.openxmlformats.org/spreadsheetml/2006/main" xmlns:r="http://schemas.openxmlformats.org/officeDocument/2006/relationships">
  <dimension ref="A1:C52"/>
  <sheetViews>
    <sheetView zoomScale="80" zoomScaleNormal="80" workbookViewId="0" topLeftCell="A1">
      <selection activeCell="A29" sqref="A29"/>
    </sheetView>
  </sheetViews>
  <sheetFormatPr defaultColWidth="9.140625" defaultRowHeight="12.75"/>
  <cols>
    <col min="1" max="1" width="72.140625" style="95" customWidth="1"/>
    <col min="2" max="2" width="22.28125" style="95" customWidth="1"/>
    <col min="3" max="3" width="22.421875" style="95" customWidth="1"/>
    <col min="4" max="16384" width="9.140625" style="95" customWidth="1"/>
  </cols>
  <sheetData>
    <row r="1" spans="1:3" ht="18">
      <c r="A1" s="81" t="s">
        <v>144</v>
      </c>
      <c r="B1" s="78"/>
      <c r="C1" s="238" t="s">
        <v>242</v>
      </c>
    </row>
    <row r="2" spans="1:3" ht="15.75">
      <c r="A2" s="81" t="s">
        <v>243</v>
      </c>
      <c r="B2" s="78"/>
      <c r="C2" s="78"/>
    </row>
    <row r="3" spans="1:3" ht="15.75">
      <c r="A3" s="96" t="s">
        <v>227</v>
      </c>
      <c r="B3" s="97">
        <v>2005</v>
      </c>
      <c r="C3" s="98">
        <v>2004</v>
      </c>
    </row>
    <row r="4" spans="1:3" ht="15.75">
      <c r="A4" s="99"/>
      <c r="B4" s="100" t="s">
        <v>237</v>
      </c>
      <c r="C4" s="100" t="s">
        <v>237</v>
      </c>
    </row>
    <row r="5" spans="1:3" ht="15.75">
      <c r="A5" s="99"/>
      <c r="B5" s="100" t="s">
        <v>238</v>
      </c>
      <c r="C5" s="100" t="s">
        <v>238</v>
      </c>
    </row>
    <row r="6" spans="1:3" ht="15.75">
      <c r="A6" s="94"/>
      <c r="B6" s="100" t="s">
        <v>145</v>
      </c>
      <c r="C6" s="100" t="s">
        <v>145</v>
      </c>
    </row>
    <row r="7" spans="1:3" ht="15.75">
      <c r="A7" s="81" t="s">
        <v>27</v>
      </c>
      <c r="B7" s="78"/>
      <c r="C7" s="101"/>
    </row>
    <row r="8" spans="1:3" ht="15">
      <c r="A8" s="78" t="s">
        <v>146</v>
      </c>
      <c r="B8" s="102">
        <v>-3178</v>
      </c>
      <c r="C8" s="103">
        <v>-2508.5532602239978</v>
      </c>
    </row>
    <row r="9" spans="1:3" ht="15">
      <c r="A9" s="78" t="s">
        <v>147</v>
      </c>
      <c r="B9" s="102"/>
      <c r="C9" s="103"/>
    </row>
    <row r="10" spans="1:3" ht="15">
      <c r="A10" s="78" t="s">
        <v>148</v>
      </c>
      <c r="B10" s="102">
        <f>1739+1</f>
        <v>1740</v>
      </c>
      <c r="C10" s="103">
        <v>-1275.7362176000001</v>
      </c>
    </row>
    <row r="11" spans="1:3" ht="15">
      <c r="A11" s="78" t="s">
        <v>149</v>
      </c>
      <c r="B11" s="102">
        <v>1176</v>
      </c>
      <c r="C11" s="103">
        <v>997.3742101440001</v>
      </c>
    </row>
    <row r="12" spans="1:3" ht="15">
      <c r="A12" s="94"/>
      <c r="B12" s="104"/>
      <c r="C12" s="105"/>
    </row>
    <row r="13" spans="1:3" ht="15">
      <c r="A13" s="78" t="s">
        <v>150</v>
      </c>
      <c r="B13" s="106">
        <f>SUM(B8:B12)</f>
        <v>-262</v>
      </c>
      <c r="C13" s="106">
        <f>SUM(C8:C12)</f>
        <v>-2786.9152676799977</v>
      </c>
    </row>
    <row r="14" spans="1:3" ht="15">
      <c r="A14" s="78" t="s">
        <v>27</v>
      </c>
      <c r="B14" s="102"/>
      <c r="C14" s="103"/>
    </row>
    <row r="15" spans="1:3" ht="15">
      <c r="A15" s="78" t="s">
        <v>151</v>
      </c>
      <c r="B15" s="102"/>
      <c r="C15" s="103"/>
    </row>
    <row r="16" spans="1:3" ht="15">
      <c r="A16" s="94" t="s">
        <v>152</v>
      </c>
      <c r="B16" s="107">
        <v>4362</v>
      </c>
      <c r="C16" s="103">
        <v>-6046.115513440001</v>
      </c>
    </row>
    <row r="17" spans="1:3" ht="15">
      <c r="A17" s="78" t="s">
        <v>153</v>
      </c>
      <c r="B17" s="104">
        <v>73</v>
      </c>
      <c r="C17" s="105">
        <v>-214.51326879999988</v>
      </c>
    </row>
    <row r="18" spans="1:3" ht="15">
      <c r="A18" s="78" t="s">
        <v>154</v>
      </c>
      <c r="B18" s="106">
        <f>SUM(B13:B17)</f>
        <v>4173</v>
      </c>
      <c r="C18" s="106">
        <f>SUM(C13:C17)</f>
        <v>-9047.54404992</v>
      </c>
    </row>
    <row r="19" spans="1:3" ht="15">
      <c r="A19" s="78" t="s">
        <v>27</v>
      </c>
      <c r="B19" s="102"/>
      <c r="C19" s="103"/>
    </row>
    <row r="20" spans="1:3" ht="15">
      <c r="A20" s="78" t="s">
        <v>155</v>
      </c>
      <c r="B20" s="102">
        <v>-1188</v>
      </c>
      <c r="C20" s="103">
        <v>-77.95686536000017</v>
      </c>
    </row>
    <row r="21" spans="1:3" ht="15">
      <c r="A21" s="78" t="s">
        <v>156</v>
      </c>
      <c r="B21" s="107">
        <v>-66</v>
      </c>
      <c r="C21" s="103">
        <v>-1006.2541429600001</v>
      </c>
    </row>
    <row r="22" spans="1:3" ht="15">
      <c r="A22" s="78" t="s">
        <v>157</v>
      </c>
      <c r="B22" s="108">
        <f>SUM(B18:B21)</f>
        <v>2919</v>
      </c>
      <c r="C22" s="108">
        <f>SUM(C18:C21)</f>
        <v>-10131.75505824</v>
      </c>
    </row>
    <row r="23" spans="1:3" ht="15">
      <c r="A23" s="78"/>
      <c r="B23" s="109"/>
      <c r="C23" s="103"/>
    </row>
    <row r="24" spans="1:3" ht="15">
      <c r="A24" s="78" t="s">
        <v>158</v>
      </c>
      <c r="B24" s="102"/>
      <c r="C24" s="103"/>
    </row>
    <row r="25" spans="1:3" ht="15">
      <c r="A25" s="78" t="s">
        <v>159</v>
      </c>
      <c r="B25" s="110">
        <v>0</v>
      </c>
      <c r="C25" s="103">
        <v>0</v>
      </c>
    </row>
    <row r="26" spans="1:3" ht="15">
      <c r="A26" s="78" t="s">
        <v>160</v>
      </c>
      <c r="B26" s="111">
        <v>-315</v>
      </c>
      <c r="C26" s="103">
        <v>6961.080229136003</v>
      </c>
    </row>
    <row r="27" spans="1:3" ht="15">
      <c r="A27" s="78" t="s">
        <v>161</v>
      </c>
      <c r="B27" s="108">
        <f>SUM(B25:B26)</f>
        <v>-315</v>
      </c>
      <c r="C27" s="108">
        <f>SUM(C25:C26)</f>
        <v>6961.080229136003</v>
      </c>
    </row>
    <row r="28" spans="1:3" ht="15">
      <c r="A28" s="78"/>
      <c r="B28" s="112"/>
      <c r="C28" s="103"/>
    </row>
    <row r="29" spans="1:3" ht="15">
      <c r="A29" s="78" t="s">
        <v>162</v>
      </c>
      <c r="B29" s="109"/>
      <c r="C29" s="103"/>
    </row>
    <row r="30" spans="1:3" ht="15">
      <c r="A30" s="94" t="s">
        <v>163</v>
      </c>
      <c r="B30" s="102">
        <v>572</v>
      </c>
      <c r="C30" s="103">
        <v>1809</v>
      </c>
    </row>
    <row r="31" spans="1:3" ht="15">
      <c r="A31" s="78" t="s">
        <v>164</v>
      </c>
      <c r="B31" s="113">
        <v>-3746</v>
      </c>
      <c r="C31" s="103">
        <v>1673.3737680000056</v>
      </c>
    </row>
    <row r="32" spans="1:3" ht="15">
      <c r="A32" s="78" t="s">
        <v>165</v>
      </c>
      <c r="B32" s="114">
        <v>0</v>
      </c>
      <c r="C32" s="103">
        <v>0</v>
      </c>
    </row>
    <row r="33" spans="1:3" ht="15">
      <c r="A33" s="78" t="s">
        <v>166</v>
      </c>
      <c r="B33" s="115">
        <f>SUM(B30:B32)</f>
        <v>-3174</v>
      </c>
      <c r="C33" s="115">
        <f>SUM(C30:C32)</f>
        <v>3482.373768000006</v>
      </c>
    </row>
    <row r="34" spans="1:3" ht="15">
      <c r="A34" s="78" t="s">
        <v>27</v>
      </c>
      <c r="B34" s="116"/>
      <c r="C34" s="116"/>
    </row>
    <row r="35" spans="1:3" ht="15">
      <c r="A35" s="117" t="s">
        <v>167</v>
      </c>
      <c r="B35" s="113">
        <f>B33+B27+B22</f>
        <v>-570</v>
      </c>
      <c r="C35" s="113">
        <f>C33+C27+C22</f>
        <v>311.6989388960101</v>
      </c>
    </row>
    <row r="36" spans="1:3" ht="15">
      <c r="A36" s="94"/>
      <c r="B36" s="113"/>
      <c r="C36" s="103"/>
    </row>
    <row r="37" spans="1:3" ht="15">
      <c r="A37" s="78" t="s">
        <v>168</v>
      </c>
      <c r="B37" s="113">
        <v>-11406</v>
      </c>
      <c r="C37" s="103">
        <v>-8451.978</v>
      </c>
    </row>
    <row r="38" spans="1:3" ht="15">
      <c r="A38" s="78"/>
      <c r="B38" s="111"/>
      <c r="C38" s="103"/>
    </row>
    <row r="39" spans="1:3" ht="15.75" thickBot="1">
      <c r="A39" s="78" t="s">
        <v>169</v>
      </c>
      <c r="B39" s="118">
        <f>SUM(B35:B38)</f>
        <v>-11976</v>
      </c>
      <c r="C39" s="118">
        <f>SUM(C35:C38)</f>
        <v>-8140.279061103989</v>
      </c>
    </row>
    <row r="40" spans="1:3" ht="16.5" thickTop="1">
      <c r="A40" s="81"/>
      <c r="B40" s="119"/>
      <c r="C40" s="120"/>
    </row>
    <row r="41" spans="1:3" ht="15.75">
      <c r="A41" s="81"/>
      <c r="B41" s="121"/>
      <c r="C41" s="120"/>
    </row>
    <row r="42" spans="1:3" ht="15">
      <c r="A42" s="78" t="s">
        <v>170</v>
      </c>
      <c r="B42" s="122"/>
      <c r="C42" s="120"/>
    </row>
    <row r="43" spans="1:3" ht="15.75">
      <c r="A43" s="81"/>
      <c r="B43" s="122"/>
      <c r="C43" s="120"/>
    </row>
    <row r="44" spans="1:3" ht="15">
      <c r="A44" s="78" t="s">
        <v>126</v>
      </c>
      <c r="B44" s="123">
        <v>148</v>
      </c>
      <c r="C44" s="120">
        <v>1584.9684273599999</v>
      </c>
    </row>
    <row r="45" spans="1:3" ht="15">
      <c r="A45" s="78" t="s">
        <v>171</v>
      </c>
      <c r="B45" s="123">
        <v>-12124</v>
      </c>
      <c r="C45" s="120">
        <v>-9725.248112239999</v>
      </c>
    </row>
    <row r="46" spans="1:3" ht="16.5" thickBot="1">
      <c r="A46" s="81"/>
      <c r="B46" s="124">
        <f>SUM(B44:B45)</f>
        <v>-11976</v>
      </c>
      <c r="C46" s="124">
        <f>SUM(C44:C45)</f>
        <v>-8140.279684879999</v>
      </c>
    </row>
    <row r="47" spans="1:3" ht="16.5" thickTop="1">
      <c r="A47" s="81"/>
      <c r="B47" s="236">
        <f>B46-B39</f>
        <v>0</v>
      </c>
      <c r="C47" s="119"/>
    </row>
    <row r="48" spans="1:3" s="125" customFormat="1" ht="15.75">
      <c r="A48" s="72"/>
      <c r="B48" s="81"/>
      <c r="C48" s="81"/>
    </row>
    <row r="49" spans="1:3" s="125" customFormat="1" ht="15.75">
      <c r="A49" s="72" t="s">
        <v>172</v>
      </c>
      <c r="B49" s="81"/>
      <c r="C49" s="81"/>
    </row>
    <row r="50" spans="1:3" ht="14.25" customHeight="1">
      <c r="A50" s="81" t="s">
        <v>142</v>
      </c>
      <c r="B50" s="78"/>
      <c r="C50" s="78"/>
    </row>
    <row r="51" spans="1:3" ht="14.25" customHeight="1">
      <c r="A51" s="81" t="s">
        <v>143</v>
      </c>
      <c r="B51" s="78"/>
      <c r="C51" s="78"/>
    </row>
    <row r="52" spans="1:3" ht="15">
      <c r="A52" s="78"/>
      <c r="B52" s="78"/>
      <c r="C52" s="78"/>
    </row>
  </sheetData>
  <printOptions/>
  <pageMargins left="0.75" right="0.75" top="1" bottom="1" header="0.5" footer="0.5"/>
  <pageSetup horizontalDpi="300" verticalDpi="300" orientation="portrait" scale="75" r:id="rId1"/>
</worksheet>
</file>

<file path=xl/worksheets/sheet3.xml><?xml version="1.0" encoding="utf-8"?>
<worksheet xmlns="http://schemas.openxmlformats.org/spreadsheetml/2006/main" xmlns:r="http://schemas.openxmlformats.org/officeDocument/2006/relationships">
  <sheetPr>
    <pageSetUpPr fitToPage="1"/>
  </sheetPr>
  <dimension ref="A1:AP39"/>
  <sheetViews>
    <sheetView zoomScale="80" zoomScaleNormal="80" workbookViewId="0" topLeftCell="A1">
      <selection activeCell="B11" sqref="B11:C11"/>
    </sheetView>
  </sheetViews>
  <sheetFormatPr defaultColWidth="9.140625" defaultRowHeight="12.75"/>
  <cols>
    <col min="1" max="1" width="33.421875" style="0" customWidth="1"/>
    <col min="2" max="2" width="19.421875" style="0" customWidth="1"/>
    <col min="3" max="3" width="23.8515625" style="0" customWidth="1"/>
    <col min="4" max="5" width="20.28125" style="0" customWidth="1"/>
    <col min="6" max="16384" width="8.8515625" style="0" customWidth="1"/>
  </cols>
  <sheetData>
    <row r="1" spans="1:42" ht="18">
      <c r="A1" s="126" t="s">
        <v>111</v>
      </c>
      <c r="B1" s="127"/>
      <c r="C1" s="128"/>
      <c r="D1" s="128"/>
      <c r="E1" s="238" t="s">
        <v>242</v>
      </c>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row>
    <row r="2" spans="1:42" ht="15.75">
      <c r="A2" s="96" t="s">
        <v>244</v>
      </c>
      <c r="B2" s="127"/>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row>
    <row r="3" spans="1:42" ht="15.75">
      <c r="A3" s="96" t="s">
        <v>227</v>
      </c>
      <c r="B3" s="130"/>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row>
    <row r="4" spans="1:42" ht="15.75">
      <c r="A4" s="129"/>
      <c r="B4" s="131"/>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row>
    <row r="5" spans="1:42" ht="12.75">
      <c r="A5" s="132"/>
      <c r="B5" s="133">
        <v>2005</v>
      </c>
      <c r="C5" s="134">
        <v>2004</v>
      </c>
      <c r="D5" s="135">
        <v>2005</v>
      </c>
      <c r="E5" s="136">
        <v>2004</v>
      </c>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row>
    <row r="6" spans="1:42" ht="12.75">
      <c r="A6" s="137"/>
      <c r="B6" s="138" t="s">
        <v>173</v>
      </c>
      <c r="C6" s="141" t="s">
        <v>229</v>
      </c>
      <c r="D6" s="140" t="s">
        <v>230</v>
      </c>
      <c r="E6" s="140" t="s">
        <v>230</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row>
    <row r="7" spans="1:42" ht="12.75">
      <c r="A7" s="137"/>
      <c r="B7" s="252" t="s">
        <v>228</v>
      </c>
      <c r="C7" s="141" t="s">
        <v>228</v>
      </c>
      <c r="D7" s="142" t="s">
        <v>174</v>
      </c>
      <c r="E7" s="142" t="s">
        <v>174</v>
      </c>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row>
    <row r="8" spans="1:42" ht="12.75">
      <c r="A8" s="143"/>
      <c r="B8" s="144" t="s">
        <v>115</v>
      </c>
      <c r="C8" s="145" t="s">
        <v>115</v>
      </c>
      <c r="D8" s="146" t="s">
        <v>115</v>
      </c>
      <c r="E8" s="146" t="s">
        <v>115</v>
      </c>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row>
    <row r="9" spans="1:42" ht="12.75">
      <c r="A9" s="137" t="s">
        <v>27</v>
      </c>
      <c r="B9" s="138"/>
      <c r="C9" s="139"/>
      <c r="D9" s="138"/>
      <c r="E9" s="142"/>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row>
    <row r="10" spans="1:42" ht="12.75">
      <c r="A10" s="143" t="s">
        <v>175</v>
      </c>
      <c r="B10" s="147">
        <f>'[1]IS'!$AE$14</f>
        <v>6266219</v>
      </c>
      <c r="C10" s="148">
        <v>8485137.483112002</v>
      </c>
      <c r="D10" s="147">
        <f>'[1]IS'!$AA$14</f>
        <v>21231315</v>
      </c>
      <c r="E10" s="149">
        <v>29583779.483112</v>
      </c>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row>
    <row r="11" spans="1:42" ht="12.75">
      <c r="A11" s="137" t="s">
        <v>27</v>
      </c>
      <c r="B11" s="150"/>
      <c r="C11" s="151"/>
      <c r="D11" s="150"/>
      <c r="E11" s="152"/>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row>
    <row r="12" spans="1:42" ht="12.75">
      <c r="A12" s="143" t="s">
        <v>176</v>
      </c>
      <c r="B12" s="153">
        <f>'[1]IS'!$AE$16+'[1]IS'!$AE$22+'[1]IS'!$AE$24+'[1]IS'!$AE$26</f>
        <v>-7890698</v>
      </c>
      <c r="C12" s="148">
        <v>-9547079.056752002</v>
      </c>
      <c r="D12" s="153">
        <f>'[1]IS'!$AA$16+'[1]IS'!$AA$22+'[1]IS'!$AA$24+'[1]IS'!$AA$26</f>
        <v>-23318734</v>
      </c>
      <c r="E12" s="149">
        <v>-31237487.347752</v>
      </c>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row>
    <row r="13" spans="1:42" ht="12.75">
      <c r="A13" s="137" t="s">
        <v>27</v>
      </c>
      <c r="B13" s="150"/>
      <c r="C13" s="151"/>
      <c r="D13" s="150"/>
      <c r="E13" s="152"/>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row>
    <row r="14" spans="1:42" ht="12.75">
      <c r="A14" s="143" t="s">
        <v>177</v>
      </c>
      <c r="B14" s="147">
        <f>'[1]IS'!$AE$20</f>
        <v>14865</v>
      </c>
      <c r="C14" s="148">
        <v>33378.747375999956</v>
      </c>
      <c r="D14" s="147">
        <f>'[1]IS'!$AA$20</f>
        <v>97319</v>
      </c>
      <c r="E14" s="149">
        <v>151408.74737599996</v>
      </c>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row>
    <row r="15" spans="1:42" ht="12.75">
      <c r="A15" s="137" t="s">
        <v>27</v>
      </c>
      <c r="B15" s="150"/>
      <c r="C15" s="151"/>
      <c r="D15" s="150"/>
      <c r="E15" s="152"/>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row>
    <row r="16" spans="1:42" ht="12.75">
      <c r="A16" s="154" t="s">
        <v>178</v>
      </c>
      <c r="B16" s="147">
        <f>SUM(B10:B15)</f>
        <v>-1609614</v>
      </c>
      <c r="C16" s="148">
        <v>-1028562.8262640001</v>
      </c>
      <c r="D16" s="147">
        <f>SUM(D10:D15)</f>
        <v>-1990100</v>
      </c>
      <c r="E16" s="149">
        <v>-1502299.1172639974</v>
      </c>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row>
    <row r="17" spans="1:42" ht="12.75">
      <c r="A17" s="137"/>
      <c r="B17" s="150"/>
      <c r="C17" s="151"/>
      <c r="D17" s="150"/>
      <c r="E17" s="152"/>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row>
    <row r="18" spans="1:42" ht="12.75">
      <c r="A18" s="143" t="s">
        <v>179</v>
      </c>
      <c r="B18" s="147">
        <f>'[1]IS'!$AE$30</f>
        <v>-347528</v>
      </c>
      <c r="C18" s="148">
        <v>-8555.592960000029</v>
      </c>
      <c r="D18" s="147">
        <f>'[1]IS'!$AA$30</f>
        <v>-1187540</v>
      </c>
      <c r="E18" s="149">
        <v>-1006254.1429600001</v>
      </c>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row>
    <row r="19" spans="1:42" ht="12.75">
      <c r="A19" s="137" t="s">
        <v>27</v>
      </c>
      <c r="B19" s="150"/>
      <c r="C19" s="151"/>
      <c r="D19" s="150"/>
      <c r="E19" s="152"/>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row>
    <row r="20" spans="1:42" ht="12.75">
      <c r="A20" s="154" t="s">
        <v>180</v>
      </c>
      <c r="B20" s="147">
        <f>SUM(B16:B18)</f>
        <v>-1957142</v>
      </c>
      <c r="C20" s="148">
        <v>-1037118.4192240002</v>
      </c>
      <c r="D20" s="147">
        <f>SUM(D16:D18)</f>
        <v>-3177640</v>
      </c>
      <c r="E20" s="147">
        <f>SUM(E16:E18)</f>
        <v>-2508553.2602239978</v>
      </c>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row>
    <row r="21" spans="1:42" ht="12.75">
      <c r="A21" s="137" t="s">
        <v>27</v>
      </c>
      <c r="B21" s="150"/>
      <c r="C21" s="151"/>
      <c r="D21" s="150"/>
      <c r="E21" s="152"/>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row>
    <row r="22" spans="1:42" ht="12.75">
      <c r="A22" s="143" t="s">
        <v>58</v>
      </c>
      <c r="B22" s="147">
        <f>'[1]IS'!$AE$38</f>
        <v>-16544</v>
      </c>
      <c r="C22" s="148">
        <v>0</v>
      </c>
      <c r="D22" s="147">
        <f>'[1]IS'!$AA$38</f>
        <v>-103434</v>
      </c>
      <c r="E22" s="149">
        <v>0</v>
      </c>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row>
    <row r="23" spans="1:42" ht="12.75">
      <c r="A23" s="137"/>
      <c r="B23" s="150"/>
      <c r="C23" s="151"/>
      <c r="D23" s="150"/>
      <c r="E23" s="152"/>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row>
    <row r="24" spans="1:42" ht="12.75">
      <c r="A24" s="154" t="s">
        <v>181</v>
      </c>
      <c r="B24" s="147">
        <f>SUM(B19:B23)</f>
        <v>-1973686</v>
      </c>
      <c r="C24" s="148">
        <v>-1037118.4192240002</v>
      </c>
      <c r="D24" s="147">
        <f>SUM(D19:D23)</f>
        <v>-3281074</v>
      </c>
      <c r="E24" s="147">
        <f>SUM(E19:E23)</f>
        <v>-2508553.2602239978</v>
      </c>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row>
    <row r="25" spans="1:42" ht="12.75">
      <c r="A25" s="137"/>
      <c r="B25" s="150"/>
      <c r="C25" s="151"/>
      <c r="D25" s="150"/>
      <c r="E25" s="152"/>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row>
    <row r="26" spans="1:42" ht="12.75">
      <c r="A26" s="143" t="s">
        <v>182</v>
      </c>
      <c r="B26" s="147">
        <f>'[1]IS'!$AE$45</f>
        <v>980</v>
      </c>
      <c r="C26" s="148">
        <v>0</v>
      </c>
      <c r="D26" s="147">
        <f>'[1]IS'!$AA$45</f>
        <v>-1749</v>
      </c>
      <c r="E26" s="149">
        <v>0</v>
      </c>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row>
    <row r="27" spans="1:42" ht="12.75">
      <c r="A27" s="137" t="s">
        <v>27</v>
      </c>
      <c r="B27" s="150"/>
      <c r="C27" s="151"/>
      <c r="D27" s="150"/>
      <c r="E27" s="152"/>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row>
    <row r="28" spans="1:42" ht="12.75">
      <c r="A28" s="154" t="s">
        <v>183</v>
      </c>
      <c r="B28" s="147">
        <f>SUM(B23:B27)</f>
        <v>-1972706</v>
      </c>
      <c r="C28" s="148">
        <v>-1037118.4192240002</v>
      </c>
      <c r="D28" s="147">
        <f>SUM(D23:D27)</f>
        <v>-3282823</v>
      </c>
      <c r="E28" s="147">
        <f>SUM(E23:E27)</f>
        <v>-2508553.2602239978</v>
      </c>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row>
    <row r="29" spans="1:42" ht="12.75">
      <c r="A29" s="137" t="s">
        <v>27</v>
      </c>
      <c r="B29" s="155"/>
      <c r="C29" s="156"/>
      <c r="D29" s="157"/>
      <c r="E29" s="15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row>
    <row r="30" spans="1:42" ht="12.75">
      <c r="A30" s="154" t="s">
        <v>184</v>
      </c>
      <c r="B30" s="159">
        <f>'[1]Basic EPS'!$E$13</f>
        <v>-8.701873511966127</v>
      </c>
      <c r="C30" s="160">
        <v>-4.81350793290634</v>
      </c>
      <c r="D30" s="235">
        <f>'[1]Basic EPS'!$E$8</f>
        <v>-14.565511650883481</v>
      </c>
      <c r="E30" s="162">
        <v>-11.64277944966118</v>
      </c>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row>
    <row r="31" spans="1:42" ht="12.75">
      <c r="A31" s="137" t="s">
        <v>27</v>
      </c>
      <c r="B31" s="155"/>
      <c r="C31" s="156"/>
      <c r="D31" s="157"/>
      <c r="E31" s="15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row>
    <row r="32" spans="1:42" ht="12.75">
      <c r="A32" s="143" t="s">
        <v>185</v>
      </c>
      <c r="B32" s="163">
        <v>0</v>
      </c>
      <c r="C32" s="160">
        <v>0</v>
      </c>
      <c r="D32" s="161">
        <v>0</v>
      </c>
      <c r="E32" s="162">
        <v>0</v>
      </c>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row>
    <row r="33" spans="1:42" ht="12.75">
      <c r="A33" s="143" t="s">
        <v>27</v>
      </c>
      <c r="B33" s="164"/>
      <c r="C33" s="165"/>
      <c r="D33" s="166"/>
      <c r="E33" s="167"/>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row>
    <row r="34" spans="1:42" ht="12.75">
      <c r="A34" s="168" t="s">
        <v>27</v>
      </c>
      <c r="B34" s="169"/>
      <c r="C34" s="1"/>
      <c r="D34" s="1"/>
      <c r="E34" s="1"/>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row>
    <row r="35" spans="1:42" ht="12.75">
      <c r="A35" s="168"/>
      <c r="B35" s="130"/>
      <c r="C35" s="1"/>
      <c r="D35" s="1"/>
      <c r="E35" s="1"/>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row>
    <row r="36" spans="1:42" ht="12.75">
      <c r="A36" s="168"/>
      <c r="B36" s="130"/>
      <c r="C36" s="1"/>
      <c r="D36" s="1"/>
      <c r="E36" s="1"/>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row>
    <row r="37" spans="1:42" ht="12.75">
      <c r="A37" s="170" t="s">
        <v>245</v>
      </c>
      <c r="B37" s="130"/>
      <c r="C37" s="1"/>
      <c r="D37" s="1"/>
      <c r="E37" s="1"/>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row>
    <row r="38" ht="12.75">
      <c r="A38" s="58" t="s">
        <v>142</v>
      </c>
    </row>
    <row r="39" ht="12.75">
      <c r="A39" s="58" t="s">
        <v>143</v>
      </c>
    </row>
  </sheetData>
  <printOptions/>
  <pageMargins left="0.75" right="0.75" top="1" bottom="1" header="0.5" footer="0.5"/>
  <pageSetup fitToHeight="1" fitToWidth="1" horizontalDpi="300" verticalDpi="300" orientation="portrait" scale="77" r:id="rId1"/>
</worksheet>
</file>

<file path=xl/worksheets/sheet4.xml><?xml version="1.0" encoding="utf-8"?>
<worksheet xmlns="http://schemas.openxmlformats.org/spreadsheetml/2006/main" xmlns:r="http://schemas.openxmlformats.org/officeDocument/2006/relationships">
  <dimension ref="A1:FT36"/>
  <sheetViews>
    <sheetView zoomScale="80" zoomScaleNormal="80" workbookViewId="0" topLeftCell="A1">
      <selection activeCell="C21" sqref="C21"/>
    </sheetView>
  </sheetViews>
  <sheetFormatPr defaultColWidth="9.140625" defaultRowHeight="12.75"/>
  <cols>
    <col min="1" max="1" width="34.421875" style="0" customWidth="1"/>
    <col min="2" max="2" width="14.140625" style="0" customWidth="1"/>
    <col min="3" max="3" width="13.28125" style="0" customWidth="1"/>
    <col min="4" max="4" width="13.8515625" style="0" customWidth="1"/>
    <col min="5" max="5" width="14.00390625" style="0" customWidth="1"/>
    <col min="6" max="6" width="12.140625" style="0" customWidth="1"/>
    <col min="7" max="7" width="14.7109375" style="0" customWidth="1"/>
  </cols>
  <sheetData>
    <row r="1" spans="1:176" ht="18">
      <c r="A1" s="171" t="s">
        <v>111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row>
    <row r="2" spans="1:176" ht="18">
      <c r="A2" s="96" t="s">
        <v>186</v>
      </c>
      <c r="C2" s="1"/>
      <c r="D2" s="1"/>
      <c r="E2" s="238" t="s">
        <v>242</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row>
    <row r="3" spans="1:176" ht="15.75">
      <c r="A3" s="96" t="s">
        <v>227</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row>
    <row r="4" s="1" customFormat="1" ht="12.75"/>
    <row r="5" spans="1:176" ht="12.75">
      <c r="A5" s="1"/>
      <c r="B5" s="172"/>
      <c r="C5" s="172" t="s">
        <v>27</v>
      </c>
      <c r="D5" s="172" t="s">
        <v>187</v>
      </c>
      <c r="E5" s="172"/>
      <c r="F5" s="17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row>
    <row r="6" spans="1:176" ht="12.75">
      <c r="A6" s="1"/>
      <c r="B6" s="172"/>
      <c r="C6" s="172" t="s">
        <v>188</v>
      </c>
      <c r="D6" s="172" t="s">
        <v>189</v>
      </c>
      <c r="E6" s="172" t="s">
        <v>190</v>
      </c>
      <c r="F6" s="172"/>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row>
    <row r="7" spans="1:176" ht="12.75">
      <c r="A7" s="1"/>
      <c r="B7" s="173" t="s">
        <v>191</v>
      </c>
      <c r="C7" s="173" t="s">
        <v>192</v>
      </c>
      <c r="D7" s="173" t="s">
        <v>193</v>
      </c>
      <c r="E7" s="173" t="s">
        <v>194</v>
      </c>
      <c r="F7" s="173" t="s">
        <v>195</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row>
    <row r="8" spans="1:176" ht="12.75">
      <c r="A8" s="1"/>
      <c r="B8" s="172" t="s">
        <v>115</v>
      </c>
      <c r="C8" s="172" t="s">
        <v>115</v>
      </c>
      <c r="D8" s="172" t="s">
        <v>115</v>
      </c>
      <c r="E8" s="172" t="s">
        <v>115</v>
      </c>
      <c r="F8" s="172" t="s">
        <v>115</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row>
    <row r="9" spans="1:176" ht="12.75">
      <c r="A9" s="3" t="s">
        <v>239</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row>
    <row r="10" spans="1:176" ht="12.75">
      <c r="A10" s="174" t="s">
        <v>241</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row>
    <row r="11" spans="1:176" ht="12.7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row>
    <row r="12" spans="1:176" ht="12.75">
      <c r="A12" s="2" t="s">
        <v>196</v>
      </c>
      <c r="B12" s="175">
        <v>22098400</v>
      </c>
      <c r="C12" s="175">
        <v>873000</v>
      </c>
      <c r="D12" s="175">
        <v>154530</v>
      </c>
      <c r="E12" s="176">
        <v>-15078180</v>
      </c>
      <c r="F12" s="175">
        <f>SUM(B12:E12)</f>
        <v>8047750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row>
    <row r="13" spans="1:176" ht="12.75">
      <c r="A13" s="3" t="s">
        <v>197</v>
      </c>
      <c r="B13" s="1"/>
      <c r="C13" s="175"/>
      <c r="D13" s="175"/>
      <c r="E13" s="175"/>
      <c r="F13" s="175"/>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row>
    <row r="14" spans="1:176" ht="12.75">
      <c r="A14" s="2"/>
      <c r="B14" s="1" t="s">
        <v>27</v>
      </c>
      <c r="C14" s="175"/>
      <c r="D14" s="175"/>
      <c r="E14" s="175"/>
      <c r="F14" s="175"/>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row>
    <row r="15" spans="1:176" ht="12.75">
      <c r="A15" s="2" t="s">
        <v>198</v>
      </c>
      <c r="B15" s="177">
        <v>571500</v>
      </c>
      <c r="C15" s="175">
        <v>0</v>
      </c>
      <c r="D15" s="175">
        <f>D18-D12</f>
        <v>-68096</v>
      </c>
      <c r="E15" s="175">
        <f>CONPL!D28</f>
        <v>-3282823</v>
      </c>
      <c r="F15" s="175">
        <f>SUM(B15:E15)</f>
        <v>-2779419</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row>
    <row r="16" spans="1:176" ht="12.75">
      <c r="A16" s="2" t="s">
        <v>199</v>
      </c>
      <c r="B16" s="1"/>
      <c r="C16" s="175"/>
      <c r="D16" s="175"/>
      <c r="E16" s="175"/>
      <c r="F16" s="175"/>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row>
    <row r="17" spans="1:176" ht="12.75">
      <c r="A17" s="2"/>
      <c r="B17" s="178"/>
      <c r="C17" s="179"/>
      <c r="D17" s="179"/>
      <c r="E17" s="179"/>
      <c r="F17" s="17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row>
    <row r="18" spans="1:176" ht="12.75">
      <c r="A18" s="2" t="s">
        <v>200</v>
      </c>
      <c r="B18" s="179">
        <f>SUM(B12:B17)</f>
        <v>22669900</v>
      </c>
      <c r="C18" s="179">
        <v>873000</v>
      </c>
      <c r="D18" s="179">
        <f>'[1]BS'!$AC$13</f>
        <v>86434</v>
      </c>
      <c r="E18" s="179">
        <f>SUM(E12:E17)</f>
        <v>-18361003</v>
      </c>
      <c r="F18" s="179">
        <f>SUM(F12:F17)</f>
        <v>5268331</v>
      </c>
      <c r="G18" s="17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row>
    <row r="19" spans="1:176" ht="12.75">
      <c r="A19" s="2"/>
      <c r="B19" s="1"/>
      <c r="C19" s="175"/>
      <c r="D19" s="175"/>
      <c r="E19" s="175"/>
      <c r="F19" s="175"/>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row>
    <row r="20" spans="1:176" ht="12.75">
      <c r="A20" s="2"/>
      <c r="B20" s="1"/>
      <c r="C20" s="175"/>
      <c r="D20" s="175"/>
      <c r="E20" s="175"/>
      <c r="F20" s="175"/>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row>
    <row r="21" spans="1:176" ht="12.75">
      <c r="A21" s="3" t="s">
        <v>239</v>
      </c>
      <c r="B21" s="1"/>
      <c r="C21" s="175"/>
      <c r="D21" s="175"/>
      <c r="E21" s="175"/>
      <c r="F21" s="175"/>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row>
    <row r="22" spans="1:176" ht="12.75">
      <c r="A22" s="174" t="s">
        <v>240</v>
      </c>
      <c r="B22" s="1"/>
      <c r="C22" s="175"/>
      <c r="D22" s="175"/>
      <c r="E22" s="175"/>
      <c r="F22" s="17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row>
    <row r="23" spans="1:176" ht="12.75">
      <c r="A23" s="2"/>
      <c r="B23" s="1"/>
      <c r="C23" s="175"/>
      <c r="D23" s="175"/>
      <c r="E23" s="175"/>
      <c r="F23" s="175"/>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row>
    <row r="24" spans="1:176" ht="12.75">
      <c r="A24" s="2" t="s">
        <v>196</v>
      </c>
      <c r="B24" s="175">
        <v>20340000</v>
      </c>
      <c r="C24" s="175">
        <v>270000</v>
      </c>
      <c r="D24" s="175">
        <v>-42784</v>
      </c>
      <c r="E24" s="175">
        <v>-9699803</v>
      </c>
      <c r="F24" s="175">
        <v>10867413</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row>
    <row r="25" spans="1:176" ht="12.75">
      <c r="A25" s="3" t="s">
        <v>201</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row>
    <row r="26" spans="1:176" ht="12.75">
      <c r="A26" s="2"/>
      <c r="B26" s="1" t="s">
        <v>27</v>
      </c>
      <c r="C26" s="175"/>
      <c r="D26" s="175"/>
      <c r="E26" s="175"/>
      <c r="F26" s="175"/>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row>
    <row r="27" spans="1:176" ht="12.75">
      <c r="A27" s="2" t="s">
        <v>198</v>
      </c>
      <c r="B27" s="175">
        <v>1206000</v>
      </c>
      <c r="C27" s="175">
        <v>603000</v>
      </c>
      <c r="D27" s="175">
        <v>5951</v>
      </c>
      <c r="E27" s="175">
        <v>-2508553.260224</v>
      </c>
      <c r="F27" s="175">
        <v>-693602.2602240001</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row>
    <row r="28" spans="1:176" ht="12.75">
      <c r="A28" s="2" t="s">
        <v>199</v>
      </c>
      <c r="B28" s="1"/>
      <c r="C28" s="175"/>
      <c r="D28" s="175"/>
      <c r="E28" s="175"/>
      <c r="F28" s="175"/>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row>
    <row r="29" spans="1:176" ht="12.75">
      <c r="A29" s="2"/>
      <c r="B29" s="178"/>
      <c r="C29" s="179"/>
      <c r="D29" s="179"/>
      <c r="E29" s="179"/>
      <c r="F29" s="17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row>
    <row r="30" spans="1:176" ht="12.75">
      <c r="A30" s="2" t="s">
        <v>200</v>
      </c>
      <c r="B30" s="179">
        <f>SUM(B23:B29)</f>
        <v>21546000</v>
      </c>
      <c r="C30" s="179">
        <f>SUM(C23:C29)</f>
        <v>873000</v>
      </c>
      <c r="D30" s="179">
        <f>SUM(D23:D29)</f>
        <v>-36833</v>
      </c>
      <c r="E30" s="179">
        <f>SUM(E23:E29)</f>
        <v>-12208356.260224</v>
      </c>
      <c r="F30" s="179">
        <f>SUM(F23:F29)</f>
        <v>10173810.739776</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row>
    <row r="31" s="1" customFormat="1" ht="12.75"/>
    <row r="32" s="1" customFormat="1" ht="12.75"/>
    <row r="33" spans="1:176" ht="12.75">
      <c r="A33" s="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row>
    <row r="34" spans="1:176" ht="12.75">
      <c r="A34" s="3" t="s">
        <v>202</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row>
    <row r="35" ht="12.75">
      <c r="A35" s="58" t="s">
        <v>203</v>
      </c>
    </row>
    <row r="36" ht="12.75">
      <c r="A36" s="58" t="s">
        <v>204</v>
      </c>
    </row>
  </sheetData>
  <printOptions/>
  <pageMargins left="0.75" right="0.75" top="1" bottom="1" header="0.5" footer="0.5"/>
  <pageSetup horizontalDpi="300" verticalDpi="300" orientation="portrait" scale="85" r:id="rId1"/>
</worksheet>
</file>

<file path=xl/worksheets/sheet5.xml><?xml version="1.0" encoding="utf-8"?>
<worksheet xmlns="http://schemas.openxmlformats.org/spreadsheetml/2006/main" xmlns:r="http://schemas.openxmlformats.org/officeDocument/2006/relationships">
  <sheetPr>
    <pageSetUpPr fitToPage="1"/>
  </sheetPr>
  <dimension ref="A1:IV157"/>
  <sheetViews>
    <sheetView tabSelected="1" zoomScaleSheetLayoutView="100" workbookViewId="0" topLeftCell="B57">
      <selection activeCell="B67" sqref="B67"/>
    </sheetView>
  </sheetViews>
  <sheetFormatPr defaultColWidth="9.140625" defaultRowHeight="12.75"/>
  <cols>
    <col min="1" max="1" width="5.140625" style="60" customWidth="1"/>
    <col min="2" max="2" width="45.7109375" style="60" customWidth="1"/>
    <col min="3" max="3" width="17.140625" style="60" customWidth="1"/>
    <col min="4" max="4" width="21.421875" style="60" customWidth="1"/>
    <col min="5" max="5" width="11.8515625" style="7" customWidth="1"/>
    <col min="6" max="6" width="8.8515625" style="60" customWidth="1"/>
    <col min="7" max="7" width="8.8515625" style="245" customWidth="1"/>
    <col min="8" max="8" width="27.7109375" style="60" customWidth="1"/>
    <col min="9" max="9" width="13.7109375" style="60" bestFit="1" customWidth="1"/>
    <col min="10" max="10" width="10.8515625" style="60" bestFit="1" customWidth="1"/>
    <col min="11" max="11" width="10.57421875" style="60" bestFit="1" customWidth="1"/>
    <col min="12" max="12" width="11.140625" style="60" bestFit="1" customWidth="1"/>
    <col min="13" max="13" width="13.28125" style="60" bestFit="1" customWidth="1"/>
    <col min="14" max="14" width="16.421875" style="60" customWidth="1"/>
    <col min="15" max="16384" width="8.8515625" style="60" customWidth="1"/>
  </cols>
  <sheetData>
    <row r="1" spans="1:256" ht="18.75">
      <c r="A1" s="181"/>
      <c r="B1" s="182" t="s">
        <v>0</v>
      </c>
      <c r="C1" s="31"/>
      <c r="D1" s="31"/>
      <c r="E1" s="32"/>
      <c r="F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14.25" customHeight="1">
      <c r="A2" s="181"/>
      <c r="B2" s="183"/>
      <c r="C2" s="31"/>
      <c r="D2" s="31"/>
      <c r="E2" s="32"/>
      <c r="F2" s="238" t="s">
        <v>242</v>
      </c>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1:256" ht="15.75">
      <c r="A3" s="184" t="s">
        <v>1</v>
      </c>
      <c r="B3" s="185" t="s">
        <v>2</v>
      </c>
      <c r="C3" s="31"/>
      <c r="D3" s="31"/>
      <c r="E3" s="32"/>
      <c r="F3" s="8"/>
      <c r="G3" s="246"/>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ht="51.75" customHeight="1">
      <c r="A4" s="186"/>
      <c r="B4" s="255" t="s">
        <v>3</v>
      </c>
      <c r="C4" s="256"/>
      <c r="D4" s="256"/>
      <c r="E4" s="256"/>
      <c r="F4" s="257"/>
      <c r="G4" s="246"/>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1:256" ht="15.75">
      <c r="A5" s="186"/>
      <c r="B5" s="33"/>
      <c r="C5" s="31"/>
      <c r="D5" s="31"/>
      <c r="E5" s="32"/>
      <c r="F5" s="8"/>
      <c r="G5" s="246"/>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row>
    <row r="6" spans="1:256" ht="25.5" customHeight="1">
      <c r="A6" s="186"/>
      <c r="B6" s="255" t="s">
        <v>4</v>
      </c>
      <c r="C6" s="256"/>
      <c r="D6" s="256"/>
      <c r="E6" s="256"/>
      <c r="F6" s="257"/>
      <c r="G6" s="246"/>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row>
    <row r="7" spans="1:256" ht="15.75">
      <c r="A7" s="186"/>
      <c r="B7" s="33"/>
      <c r="C7" s="31"/>
      <c r="D7" s="31"/>
      <c r="E7" s="32"/>
      <c r="F7" s="8"/>
      <c r="G7" s="246"/>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row>
    <row r="8" spans="1:256" ht="15.75">
      <c r="A8" s="184" t="s">
        <v>5</v>
      </c>
      <c r="B8" s="187" t="s">
        <v>6</v>
      </c>
      <c r="C8" s="31"/>
      <c r="D8" s="31"/>
      <c r="E8" s="32"/>
      <c r="F8" s="8"/>
      <c r="G8" s="246"/>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row>
    <row r="9" spans="1:256" ht="15.75">
      <c r="A9" s="186"/>
      <c r="B9" s="33" t="s">
        <v>7</v>
      </c>
      <c r="C9" s="31"/>
      <c r="D9" s="31"/>
      <c r="E9" s="32"/>
      <c r="F9" s="8"/>
      <c r="G9" s="246"/>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ht="15.75">
      <c r="A10" s="186"/>
      <c r="B10" s="33"/>
      <c r="C10" s="31"/>
      <c r="D10" s="31"/>
      <c r="E10" s="32"/>
      <c r="F10" s="8"/>
      <c r="G10" s="246"/>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56" ht="15.75">
      <c r="A11" s="184" t="s">
        <v>8</v>
      </c>
      <c r="B11" s="187" t="s">
        <v>9</v>
      </c>
      <c r="C11" s="31"/>
      <c r="D11" s="31"/>
      <c r="E11" s="32"/>
      <c r="F11" s="8"/>
      <c r="G11" s="246"/>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ht="15.75">
      <c r="A12" s="186"/>
      <c r="B12" s="258" t="s">
        <v>10</v>
      </c>
      <c r="C12" s="259"/>
      <c r="D12" s="259"/>
      <c r="E12" s="259"/>
      <c r="F12" s="260"/>
      <c r="G12" s="246"/>
      <c r="H12" s="18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1:256" ht="15.75">
      <c r="A13" s="186"/>
      <c r="B13" s="33"/>
      <c r="C13" s="31"/>
      <c r="D13" s="31"/>
      <c r="E13" s="32"/>
      <c r="F13" s="8"/>
      <c r="G13" s="246"/>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row>
    <row r="14" spans="1:256" ht="15.75">
      <c r="A14" s="184" t="s">
        <v>11</v>
      </c>
      <c r="B14" s="185" t="s">
        <v>12</v>
      </c>
      <c r="C14" s="31"/>
      <c r="D14" s="31"/>
      <c r="E14" s="32"/>
      <c r="F14" s="8"/>
      <c r="G14" s="246"/>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256" ht="26.25" customHeight="1">
      <c r="A15" s="186"/>
      <c r="B15" s="261" t="s">
        <v>231</v>
      </c>
      <c r="C15" s="262"/>
      <c r="D15" s="262"/>
      <c r="E15" s="262"/>
      <c r="F15" s="263"/>
      <c r="G15" s="246"/>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pans="1:256" ht="15.75">
      <c r="A16" s="186"/>
      <c r="B16" s="30"/>
      <c r="C16" s="31"/>
      <c r="D16" s="31"/>
      <c r="E16" s="32"/>
      <c r="F16" s="8"/>
      <c r="G16" s="246"/>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1:256" ht="15.75">
      <c r="A17" s="184" t="s">
        <v>13</v>
      </c>
      <c r="B17" s="185" t="s">
        <v>14</v>
      </c>
      <c r="C17" s="31"/>
      <c r="D17" s="31"/>
      <c r="E17" s="32"/>
      <c r="F17" s="8"/>
      <c r="G17" s="246"/>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row>
    <row r="18" spans="1:256" ht="13.5" customHeight="1">
      <c r="A18" s="186"/>
      <c r="B18" s="255" t="s">
        <v>15</v>
      </c>
      <c r="C18" s="253"/>
      <c r="D18" s="253"/>
      <c r="E18" s="253"/>
      <c r="F18" s="254"/>
      <c r="G18" s="246"/>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row>
    <row r="19" spans="1:256" ht="15.75">
      <c r="A19" s="186"/>
      <c r="B19" s="33"/>
      <c r="C19" s="31"/>
      <c r="D19" s="31"/>
      <c r="E19" s="32"/>
      <c r="F19" s="8"/>
      <c r="G19" s="246"/>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row>
    <row r="20" spans="1:256" ht="15.75">
      <c r="A20" s="184" t="s">
        <v>16</v>
      </c>
      <c r="B20" s="185" t="s">
        <v>17</v>
      </c>
      <c r="C20" s="31"/>
      <c r="D20" s="31"/>
      <c r="E20" s="32"/>
      <c r="F20" s="8"/>
      <c r="G20" s="246"/>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row>
    <row r="21" spans="1:256" ht="24.75" customHeight="1">
      <c r="A21" s="186"/>
      <c r="B21" s="261" t="s">
        <v>232</v>
      </c>
      <c r="C21" s="262"/>
      <c r="D21" s="262"/>
      <c r="E21" s="262"/>
      <c r="F21" s="263"/>
      <c r="G21" s="246"/>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row>
    <row r="22" spans="1:256" ht="15.75">
      <c r="A22" s="186"/>
      <c r="B22" s="33"/>
      <c r="C22" s="31"/>
      <c r="D22" s="31"/>
      <c r="E22" s="32"/>
      <c r="F22" s="8"/>
      <c r="G22" s="246"/>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row>
    <row r="23" spans="1:256" ht="15.75">
      <c r="A23" s="184" t="s">
        <v>18</v>
      </c>
      <c r="B23" s="187" t="s">
        <v>19</v>
      </c>
      <c r="C23" s="31"/>
      <c r="D23" s="31"/>
      <c r="E23" s="32"/>
      <c r="F23" s="8"/>
      <c r="G23" s="246"/>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row>
    <row r="24" spans="1:256" ht="15.75">
      <c r="A24" s="186"/>
      <c r="B24" s="33" t="s">
        <v>233</v>
      </c>
      <c r="C24" s="31"/>
      <c r="D24" s="31"/>
      <c r="E24" s="32"/>
      <c r="F24" s="8"/>
      <c r="G24" s="246"/>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row>
    <row r="25" spans="1:256" ht="15.75">
      <c r="A25" s="186"/>
      <c r="B25" s="30"/>
      <c r="C25" s="31"/>
      <c r="D25" s="31"/>
      <c r="E25" s="32"/>
      <c r="F25" s="8"/>
      <c r="G25" s="246"/>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row>
    <row r="26" spans="1:256" ht="15.75">
      <c r="A26" s="189" t="s">
        <v>20</v>
      </c>
      <c r="B26" s="39" t="s">
        <v>21</v>
      </c>
      <c r="C26" s="190"/>
      <c r="D26" s="190"/>
      <c r="E26" s="32"/>
      <c r="F26" s="8"/>
      <c r="G26" s="246"/>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row>
    <row r="27" spans="1:256" ht="15.75">
      <c r="A27" s="191"/>
      <c r="B27" s="192" t="s">
        <v>22</v>
      </c>
      <c r="C27" s="190"/>
      <c r="D27" s="190"/>
      <c r="E27" s="32"/>
      <c r="F27" s="8"/>
      <c r="G27" s="246"/>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row>
    <row r="28" spans="1:256" ht="15.75">
      <c r="A28" s="191"/>
      <c r="B28" s="192"/>
      <c r="C28" s="190"/>
      <c r="D28" s="190"/>
      <c r="E28" s="32"/>
      <c r="F28" s="8"/>
      <c r="G28" s="246"/>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row>
    <row r="29" spans="1:256" ht="15.75">
      <c r="A29" s="191"/>
      <c r="B29" s="192" t="s">
        <v>253</v>
      </c>
      <c r="C29" s="190"/>
      <c r="D29" s="190"/>
      <c r="E29" s="32"/>
      <c r="F29" s="8"/>
      <c r="G29" s="246"/>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row>
    <row r="30" spans="1:256" ht="15.75">
      <c r="A30" s="191"/>
      <c r="B30" s="192"/>
      <c r="C30" s="190"/>
      <c r="D30" s="190"/>
      <c r="E30" s="32"/>
      <c r="F30" s="8"/>
      <c r="G30" s="246"/>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row>
    <row r="31" spans="1:256" ht="15.75">
      <c r="A31" s="191"/>
      <c r="B31" s="4" t="s">
        <v>23</v>
      </c>
      <c r="C31" s="5" t="s">
        <v>24</v>
      </c>
      <c r="D31" s="6" t="s">
        <v>24</v>
      </c>
      <c r="F31" s="8"/>
      <c r="G31" s="246"/>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spans="1:256" ht="15.75">
      <c r="A32" s="191"/>
      <c r="B32" s="9"/>
      <c r="C32" s="10" t="s">
        <v>25</v>
      </c>
      <c r="D32" s="11" t="s">
        <v>26</v>
      </c>
      <c r="F32" s="8"/>
      <c r="G32" s="246"/>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row>
    <row r="33" spans="1:256" ht="15.75">
      <c r="A33" s="191"/>
      <c r="B33" s="9" t="s">
        <v>27</v>
      </c>
      <c r="C33" s="12"/>
      <c r="D33" s="13"/>
      <c r="F33" s="8"/>
      <c r="G33" s="246"/>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row>
    <row r="34" spans="1:256" ht="16.5" thickBot="1">
      <c r="A34" s="191"/>
      <c r="B34" s="14"/>
      <c r="C34" s="15" t="s">
        <v>28</v>
      </c>
      <c r="D34" s="16" t="s">
        <v>28</v>
      </c>
      <c r="F34" s="8"/>
      <c r="G34" s="246"/>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row>
    <row r="35" spans="1:256" ht="15.75">
      <c r="A35" s="191"/>
      <c r="B35" s="17" t="s">
        <v>29</v>
      </c>
      <c r="C35" s="18">
        <f>'[1]NTA'!$T$707</f>
        <v>25380923</v>
      </c>
      <c r="D35" s="19">
        <f>'[1]NTA'!$T$717</f>
        <v>-2158077.614299112</v>
      </c>
      <c r="F35" s="8"/>
      <c r="G35" s="246"/>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row>
    <row r="36" spans="1:256" ht="15.75">
      <c r="A36" s="191"/>
      <c r="B36" s="17" t="s">
        <v>30</v>
      </c>
      <c r="C36" s="18">
        <f>'[1]NTA'!$T$708</f>
        <v>5645656</v>
      </c>
      <c r="D36" s="19">
        <f>'[1]NTA'!$T$718</f>
        <v>265052.6035569014</v>
      </c>
      <c r="F36" s="8"/>
      <c r="G36" s="246"/>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row>
    <row r="37" spans="1:256" ht="15.75">
      <c r="A37" s="191"/>
      <c r="B37" s="20" t="s">
        <v>31</v>
      </c>
      <c r="C37" s="21">
        <f>'[1]NTA'!$T$709</f>
        <v>99000</v>
      </c>
      <c r="D37" s="22">
        <f>'[1]NTA'!$T$719</f>
        <v>1180104</v>
      </c>
      <c r="F37" s="8"/>
      <c r="G37" s="246"/>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c r="IV37" s="30"/>
    </row>
    <row r="38" spans="1:256" ht="15.75">
      <c r="A38" s="191"/>
      <c r="B38" s="23"/>
      <c r="C38" s="24">
        <f>SUM(C35:C37)</f>
        <v>31125579</v>
      </c>
      <c r="D38" s="24">
        <f>SUM(D35:D37)</f>
        <v>-712921.0107422106</v>
      </c>
      <c r="F38" s="8"/>
      <c r="G38" s="246"/>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row>
    <row r="39" spans="1:256" ht="16.5" thickBot="1">
      <c r="A39" s="191"/>
      <c r="B39" s="25" t="s">
        <v>32</v>
      </c>
      <c r="C39" s="26">
        <f>'[1]NTA'!$T$711</f>
        <v>-9894264</v>
      </c>
      <c r="D39" s="27">
        <f>'[1]NTA'!$T$721-1</f>
        <v>-1277179</v>
      </c>
      <c r="F39" s="8"/>
      <c r="G39" s="246"/>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row>
    <row r="40" spans="1:256" ht="16.5" thickTop="1">
      <c r="A40" s="191"/>
      <c r="B40" s="28"/>
      <c r="C40" s="29">
        <f>SUM(C38:C39)</f>
        <v>21231315</v>
      </c>
      <c r="D40" s="29">
        <f>SUM(D38:D39)</f>
        <v>-1990100.0107422106</v>
      </c>
      <c r="F40" s="8"/>
      <c r="G40" s="246"/>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row>
    <row r="41" spans="1:256" ht="15.75">
      <c r="A41" s="186"/>
      <c r="B41" s="30"/>
      <c r="C41" s="31"/>
      <c r="D41" s="31"/>
      <c r="E41" s="32"/>
      <c r="F41" s="8"/>
      <c r="G41" s="246"/>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row>
    <row r="42" spans="1:256" ht="15.75">
      <c r="A42" s="184" t="s">
        <v>33</v>
      </c>
      <c r="B42" s="185" t="s">
        <v>34</v>
      </c>
      <c r="C42" s="31"/>
      <c r="D42" s="31"/>
      <c r="E42" s="32"/>
      <c r="F42" s="8"/>
      <c r="G42" s="246"/>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row>
    <row r="43" spans="1:256" ht="27" customHeight="1">
      <c r="A43" s="186"/>
      <c r="B43" s="261" t="s">
        <v>35</v>
      </c>
      <c r="C43" s="264"/>
      <c r="D43" s="264"/>
      <c r="E43" s="264"/>
      <c r="F43" s="265"/>
      <c r="G43" s="246"/>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row>
    <row r="44" spans="1:256" ht="15.75">
      <c r="A44" s="186"/>
      <c r="B44" s="33"/>
      <c r="C44" s="31"/>
      <c r="D44" s="31"/>
      <c r="E44" s="32"/>
      <c r="F44" s="8"/>
      <c r="G44" s="246"/>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row>
    <row r="45" spans="1:256" ht="15.75">
      <c r="A45" s="184" t="s">
        <v>36</v>
      </c>
      <c r="B45" s="39" t="s">
        <v>37</v>
      </c>
      <c r="C45" s="193"/>
      <c r="D45" s="193"/>
      <c r="E45" s="194"/>
      <c r="F45" s="195"/>
      <c r="G45" s="246"/>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row>
    <row r="46" spans="1:256" ht="15.75">
      <c r="A46" s="186"/>
      <c r="B46" s="239" t="s">
        <v>249</v>
      </c>
      <c r="C46" s="240"/>
      <c r="D46" s="240"/>
      <c r="E46" s="241"/>
      <c r="F46" s="242"/>
      <c r="G46" s="246"/>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row>
    <row r="47" spans="1:256" ht="15.75">
      <c r="A47" s="186"/>
      <c r="B47" s="239"/>
      <c r="C47" s="240"/>
      <c r="D47" s="240"/>
      <c r="E47" s="241"/>
      <c r="F47" s="242"/>
      <c r="G47" s="246"/>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row>
    <row r="48" spans="1:256" ht="15.75">
      <c r="A48" s="186"/>
      <c r="B48" s="266" t="s">
        <v>248</v>
      </c>
      <c r="C48" s="267"/>
      <c r="D48" s="267"/>
      <c r="E48" s="267"/>
      <c r="F48" s="268"/>
      <c r="G48" s="246"/>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row>
    <row r="49" spans="1:256" ht="15.75">
      <c r="A49" s="186"/>
      <c r="B49" s="269"/>
      <c r="C49" s="270"/>
      <c r="D49" s="270"/>
      <c r="E49" s="270"/>
      <c r="F49" s="271"/>
      <c r="G49" s="246"/>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row>
    <row r="50" spans="1:256" ht="41.25" customHeight="1">
      <c r="A50" s="186"/>
      <c r="B50" s="272"/>
      <c r="C50" s="273"/>
      <c r="D50" s="273"/>
      <c r="E50" s="273"/>
      <c r="F50" s="274"/>
      <c r="G50" s="246"/>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row>
    <row r="51" spans="1:256" ht="15.75">
      <c r="A51" s="186"/>
      <c r="B51" s="193"/>
      <c r="C51" s="193"/>
      <c r="D51" s="193"/>
      <c r="E51" s="194"/>
      <c r="F51" s="195"/>
      <c r="G51" s="246"/>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row>
    <row r="52" spans="1:256" ht="15.75">
      <c r="A52" s="184" t="s">
        <v>38</v>
      </c>
      <c r="B52" s="187" t="s">
        <v>39</v>
      </c>
      <c r="C52" s="31"/>
      <c r="D52" s="31"/>
      <c r="E52" s="32"/>
      <c r="F52" s="8"/>
      <c r="G52" s="246"/>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row>
    <row r="53" spans="1:256" ht="15.75">
      <c r="A53" s="186"/>
      <c r="B53" s="33" t="s">
        <v>40</v>
      </c>
      <c r="C53" s="31"/>
      <c r="D53" s="31"/>
      <c r="E53" s="32"/>
      <c r="F53" s="8"/>
      <c r="G53" s="246"/>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row>
    <row r="54" spans="1:256" ht="15.75">
      <c r="A54" s="186"/>
      <c r="B54" s="30"/>
      <c r="C54" s="31"/>
      <c r="D54" s="31"/>
      <c r="E54" s="32"/>
      <c r="F54" s="8"/>
      <c r="G54" s="246"/>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row>
    <row r="55" spans="1:256" ht="15.75">
      <c r="A55" s="184" t="s">
        <v>41</v>
      </c>
      <c r="B55" s="185" t="s">
        <v>42</v>
      </c>
      <c r="C55" s="31"/>
      <c r="D55" s="31"/>
      <c r="E55" s="32"/>
      <c r="F55" s="8"/>
      <c r="G55" s="246"/>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row>
    <row r="56" spans="1:256" ht="15.75">
      <c r="A56" s="186"/>
      <c r="B56" s="33" t="s">
        <v>43</v>
      </c>
      <c r="C56" s="31"/>
      <c r="D56" s="31"/>
      <c r="E56" s="32"/>
      <c r="F56" s="8"/>
      <c r="G56" s="246"/>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ht="15.75">
      <c r="A57" s="186"/>
      <c r="B57" s="30"/>
      <c r="C57" s="31"/>
      <c r="D57" s="31"/>
      <c r="E57" s="32"/>
      <c r="F57" s="8"/>
      <c r="G57" s="246"/>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row>
    <row r="58" spans="1:256" ht="15.75">
      <c r="A58" s="184" t="s">
        <v>44</v>
      </c>
      <c r="B58" s="185" t="s">
        <v>45</v>
      </c>
      <c r="C58" s="31"/>
      <c r="D58" s="31"/>
      <c r="E58" s="32"/>
      <c r="F58" s="8"/>
      <c r="G58" s="246"/>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row>
    <row r="59" spans="1:256" ht="15.75">
      <c r="A59" s="186"/>
      <c r="B59" s="33" t="s">
        <v>234</v>
      </c>
      <c r="C59" s="31"/>
      <c r="D59" s="31"/>
      <c r="E59" s="32"/>
      <c r="F59" s="8"/>
      <c r="G59" s="246"/>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row>
    <row r="60" spans="1:256" ht="15.75">
      <c r="A60" s="186"/>
      <c r="B60" s="30"/>
      <c r="C60" s="31"/>
      <c r="D60" s="31"/>
      <c r="E60" s="32"/>
      <c r="F60" s="8"/>
      <c r="G60" s="246"/>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row>
    <row r="61" spans="1:256" ht="15.75">
      <c r="A61" s="196" t="s">
        <v>46</v>
      </c>
      <c r="B61" s="30"/>
      <c r="C61" s="31"/>
      <c r="D61" s="31"/>
      <c r="E61" s="32"/>
      <c r="F61" s="8"/>
      <c r="G61" s="246"/>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row>
    <row r="62" spans="1:256" ht="15.75">
      <c r="A62" s="186"/>
      <c r="B62" s="30"/>
      <c r="C62" s="31"/>
      <c r="D62" s="31"/>
      <c r="E62" s="32"/>
      <c r="F62" s="8"/>
      <c r="G62" s="246"/>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row>
    <row r="63" spans="1:256" ht="15.75">
      <c r="A63" s="184" t="s">
        <v>47</v>
      </c>
      <c r="B63" s="185" t="s">
        <v>48</v>
      </c>
      <c r="C63" s="31"/>
      <c r="D63" s="31"/>
      <c r="E63" s="32"/>
      <c r="F63" s="8"/>
      <c r="G63" s="247"/>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row>
    <row r="64" spans="1:256" ht="56.25" customHeight="1">
      <c r="A64" s="186"/>
      <c r="B64" s="275" t="s">
        <v>258</v>
      </c>
      <c r="C64" s="276"/>
      <c r="D64" s="276"/>
      <c r="E64" s="276"/>
      <c r="F64" s="277"/>
      <c r="G64"/>
      <c r="H64" s="18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row>
    <row r="65" spans="1:256" ht="15.75">
      <c r="A65" s="186"/>
      <c r="B65" s="33"/>
      <c r="C65" s="31"/>
      <c r="D65" s="31"/>
      <c r="E65" s="32"/>
      <c r="F65" s="8"/>
      <c r="G65" s="247"/>
      <c r="H65" s="18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row>
    <row r="66" spans="1:256" ht="40.5" customHeight="1">
      <c r="A66" s="186"/>
      <c r="B66" s="261" t="s">
        <v>261</v>
      </c>
      <c r="C66" s="264"/>
      <c r="D66" s="264"/>
      <c r="E66" s="264"/>
      <c r="F66" s="265"/>
      <c r="G66" s="248" t="s">
        <v>27</v>
      </c>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c r="IV66" s="30"/>
    </row>
    <row r="67" spans="1:256" ht="15" customHeight="1">
      <c r="A67" s="186"/>
      <c r="B67" s="34"/>
      <c r="C67" s="35"/>
      <c r="D67" s="35"/>
      <c r="E67" s="35"/>
      <c r="F67" s="36"/>
      <c r="G67" s="247"/>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c r="IV67" s="30"/>
    </row>
    <row r="68" spans="1:256" ht="15.75">
      <c r="A68" s="184" t="s">
        <v>49</v>
      </c>
      <c r="B68" s="185" t="s">
        <v>50</v>
      </c>
      <c r="C68" s="31"/>
      <c r="D68" s="31"/>
      <c r="E68" s="32"/>
      <c r="F68" s="8"/>
      <c r="G68"/>
      <c r="H68"/>
      <c r="I68"/>
      <c r="J68"/>
      <c r="K68"/>
      <c r="L68"/>
      <c r="M6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c r="IV68" s="30"/>
    </row>
    <row r="69" spans="1:256" ht="25.5" customHeight="1">
      <c r="A69" s="186"/>
      <c r="B69" s="278" t="s">
        <v>259</v>
      </c>
      <c r="C69" s="279"/>
      <c r="D69" s="279"/>
      <c r="E69" s="279"/>
      <c r="F69" s="280"/>
      <c r="G69"/>
      <c r="H69"/>
      <c r="I69"/>
      <c r="J69"/>
      <c r="K69"/>
      <c r="L69"/>
      <c r="M69"/>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c r="IV69" s="30"/>
    </row>
    <row r="70" spans="1:256" ht="15.75">
      <c r="A70" s="186"/>
      <c r="B70" s="37"/>
      <c r="C70" s="31"/>
      <c r="D70" s="31"/>
      <c r="E70" s="32"/>
      <c r="F70" s="8"/>
      <c r="G70"/>
      <c r="H70"/>
      <c r="I70"/>
      <c r="J70"/>
      <c r="K70"/>
      <c r="L70"/>
      <c r="M70"/>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c r="IV70" s="30"/>
    </row>
    <row r="71" spans="1:256" ht="15.75">
      <c r="A71" s="197" t="s">
        <v>52</v>
      </c>
      <c r="B71" s="198" t="s">
        <v>53</v>
      </c>
      <c r="C71" s="31"/>
      <c r="D71" s="31"/>
      <c r="E71" s="32"/>
      <c r="F71" s="8"/>
      <c r="G71" s="246"/>
      <c r="H71" s="243"/>
      <c r="I71" s="244"/>
      <c r="J71" s="244"/>
      <c r="K71" s="244"/>
      <c r="L71" s="244"/>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row>
    <row r="72" spans="1:256" ht="44.25" customHeight="1">
      <c r="A72" s="30"/>
      <c r="B72" s="255" t="s">
        <v>260</v>
      </c>
      <c r="C72" s="253"/>
      <c r="D72" s="253"/>
      <c r="E72" s="253"/>
      <c r="F72" s="254"/>
      <c r="G72" s="248" t="s">
        <v>27</v>
      </c>
      <c r="H72" s="243"/>
      <c r="I72" s="244"/>
      <c r="J72" s="244"/>
      <c r="K72" s="244"/>
      <c r="L72" s="244"/>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row>
    <row r="73" spans="2:7" s="30" customFormat="1" ht="12.75">
      <c r="B73" s="33"/>
      <c r="E73" s="38"/>
      <c r="G73" s="248"/>
    </row>
    <row r="74" spans="1:256" ht="15.75">
      <c r="A74" s="199" t="s">
        <v>54</v>
      </c>
      <c r="B74" s="198" t="s">
        <v>55</v>
      </c>
      <c r="C74" s="200"/>
      <c r="D74" s="200"/>
      <c r="E74" s="201"/>
      <c r="F74" s="8"/>
      <c r="G74" s="246"/>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row>
    <row r="75" spans="1:256" ht="32.25" customHeight="1">
      <c r="A75" s="30"/>
      <c r="B75" s="255" t="s">
        <v>56</v>
      </c>
      <c r="C75" s="262"/>
      <c r="D75" s="262"/>
      <c r="E75" s="262"/>
      <c r="F75" s="263"/>
      <c r="G75" s="249"/>
      <c r="H75" s="188"/>
      <c r="I75" s="202"/>
      <c r="J75" s="202"/>
      <c r="K75" s="202"/>
      <c r="L75" s="202"/>
      <c r="M75" s="202"/>
      <c r="N75" s="202"/>
      <c r="O75" s="202"/>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row>
    <row r="76" spans="1:256" ht="15.75">
      <c r="A76" s="30"/>
      <c r="B76" s="33"/>
      <c r="C76" s="200"/>
      <c r="D76" s="200"/>
      <c r="E76" s="201"/>
      <c r="F76" s="8"/>
      <c r="G76" s="247"/>
      <c r="H76" s="203"/>
      <c r="I76" s="203"/>
      <c r="J76" s="203"/>
      <c r="K76" s="203"/>
      <c r="L76" s="203"/>
      <c r="M76" s="203"/>
      <c r="N76" s="203"/>
      <c r="O76" s="203"/>
      <c r="P76" s="204"/>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row>
    <row r="77" spans="1:256" ht="15.75">
      <c r="A77" s="197" t="s">
        <v>57</v>
      </c>
      <c r="B77" s="198" t="s">
        <v>58</v>
      </c>
      <c r="C77" s="200"/>
      <c r="D77" s="200"/>
      <c r="E77" s="201"/>
      <c r="F77" s="8"/>
      <c r="G77" s="247"/>
      <c r="H77" s="203"/>
      <c r="I77" s="203"/>
      <c r="J77" s="205"/>
      <c r="K77" s="205"/>
      <c r="L77" s="206"/>
      <c r="M77" s="206"/>
      <c r="N77" s="206"/>
      <c r="O77" s="203"/>
      <c r="P77" s="204"/>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row>
    <row r="78" spans="1:256" ht="15.75">
      <c r="A78" s="30"/>
      <c r="B78" s="30" t="s">
        <v>59</v>
      </c>
      <c r="C78" s="200"/>
      <c r="D78" s="200"/>
      <c r="E78" s="201"/>
      <c r="F78" s="8"/>
      <c r="G78" s="247"/>
      <c r="H78" s="207"/>
      <c r="I78" s="203"/>
      <c r="J78" s="203"/>
      <c r="K78" s="203"/>
      <c r="L78" s="203"/>
      <c r="M78" s="203"/>
      <c r="N78" s="203"/>
      <c r="O78" s="203"/>
      <c r="P78" s="204"/>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row>
    <row r="79" spans="1:256" ht="15.75">
      <c r="A79" s="30"/>
      <c r="B79" s="30"/>
      <c r="C79" s="30"/>
      <c r="D79" s="200"/>
      <c r="E79" s="201"/>
      <c r="F79" s="8"/>
      <c r="G79" s="247"/>
      <c r="H79" s="208"/>
      <c r="I79" s="203"/>
      <c r="J79" s="203"/>
      <c r="K79" s="203"/>
      <c r="L79" s="209"/>
      <c r="M79" s="209"/>
      <c r="N79" s="210"/>
      <c r="O79" s="203"/>
      <c r="P79" s="204"/>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row>
    <row r="80" spans="1:256" ht="15.75">
      <c r="A80" s="30"/>
      <c r="B80" s="211"/>
      <c r="C80" s="212" t="s">
        <v>60</v>
      </c>
      <c r="D80" s="213" t="s">
        <v>61</v>
      </c>
      <c r="E80" s="201"/>
      <c r="F80" s="8"/>
      <c r="G80" s="247"/>
      <c r="H80" s="214"/>
      <c r="I80" s="203"/>
      <c r="J80" s="203"/>
      <c r="K80" s="203"/>
      <c r="L80" s="209"/>
      <c r="M80" s="209"/>
      <c r="N80" s="209"/>
      <c r="O80" s="203"/>
      <c r="P80" s="204"/>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row>
    <row r="81" spans="1:256" ht="15.75">
      <c r="A81" s="30"/>
      <c r="B81" s="215"/>
      <c r="C81" s="216" t="s">
        <v>62</v>
      </c>
      <c r="D81" s="217" t="s">
        <v>62</v>
      </c>
      <c r="E81" s="201"/>
      <c r="F81" s="8"/>
      <c r="G81" s="247"/>
      <c r="H81" s="208"/>
      <c r="I81" s="203"/>
      <c r="J81" s="203"/>
      <c r="K81" s="203"/>
      <c r="L81" s="209"/>
      <c r="M81" s="209"/>
      <c r="N81" s="209"/>
      <c r="O81" s="203"/>
      <c r="P81" s="204"/>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row>
    <row r="82" spans="1:256" ht="15.75">
      <c r="A82" s="197"/>
      <c r="B82" s="218" t="s">
        <v>63</v>
      </c>
      <c r="C82" s="219"/>
      <c r="D82" s="220"/>
      <c r="E82" s="201"/>
      <c r="F82" s="8"/>
      <c r="G82" s="247"/>
      <c r="H82" s="208"/>
      <c r="I82" s="203"/>
      <c r="J82" s="203"/>
      <c r="K82" s="203"/>
      <c r="L82" s="209"/>
      <c r="M82" s="209"/>
      <c r="N82" s="209"/>
      <c r="O82" s="203"/>
      <c r="P82" s="204"/>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row>
    <row r="83" spans="1:256" ht="15.75">
      <c r="A83" s="197"/>
      <c r="B83" s="221" t="s">
        <v>64</v>
      </c>
      <c r="C83" s="219">
        <v>0</v>
      </c>
      <c r="D83" s="220">
        <v>0</v>
      </c>
      <c r="E83" s="201"/>
      <c r="F83" s="8"/>
      <c r="G83" s="247"/>
      <c r="H83" s="208"/>
      <c r="I83" s="203"/>
      <c r="J83" s="203"/>
      <c r="K83" s="203"/>
      <c r="L83" s="209"/>
      <c r="M83" s="209"/>
      <c r="N83" s="209"/>
      <c r="O83" s="203"/>
      <c r="P83" s="204"/>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row>
    <row r="84" spans="1:256" ht="15.75">
      <c r="A84" s="197"/>
      <c r="B84" s="221" t="s">
        <v>65</v>
      </c>
      <c r="C84" s="222">
        <v>16</v>
      </c>
      <c r="D84" s="223">
        <v>103</v>
      </c>
      <c r="E84" s="201"/>
      <c r="F84" s="8"/>
      <c r="G84" s="247"/>
      <c r="H84" s="208"/>
      <c r="I84" s="203"/>
      <c r="J84" s="203"/>
      <c r="K84" s="203"/>
      <c r="L84" s="209"/>
      <c r="M84" s="209"/>
      <c r="N84" s="209"/>
      <c r="O84" s="203"/>
      <c r="P84" s="204"/>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row>
    <row r="85" spans="1:256" ht="16.5" thickBot="1">
      <c r="A85" s="30"/>
      <c r="B85" s="224"/>
      <c r="C85" s="225">
        <f>SUM(C83:C84)</f>
        <v>16</v>
      </c>
      <c r="D85" s="225">
        <f>SUM(D83:D84)</f>
        <v>103</v>
      </c>
      <c r="E85" s="201"/>
      <c r="F85" s="8"/>
      <c r="G85" s="247"/>
      <c r="H85" s="208"/>
      <c r="I85" s="203"/>
      <c r="J85" s="203"/>
      <c r="K85" s="203"/>
      <c r="L85" s="209"/>
      <c r="M85" s="209"/>
      <c r="N85" s="209"/>
      <c r="O85" s="203"/>
      <c r="P85" s="204"/>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row>
    <row r="86" spans="3:16" s="30" customFormat="1" ht="16.5" thickTop="1">
      <c r="C86" s="226"/>
      <c r="D86" s="226"/>
      <c r="E86" s="38"/>
      <c r="G86" s="250"/>
      <c r="H86" s="203"/>
      <c r="I86" s="203"/>
      <c r="J86" s="203"/>
      <c r="K86" s="203"/>
      <c r="L86" s="209"/>
      <c r="M86" s="209"/>
      <c r="N86" s="209"/>
      <c r="O86" s="227"/>
      <c r="P86" s="228"/>
    </row>
    <row r="87" spans="2:16" s="30" customFormat="1" ht="28.5" customHeight="1">
      <c r="B87" s="261" t="s">
        <v>66</v>
      </c>
      <c r="C87" s="264"/>
      <c r="D87" s="264"/>
      <c r="E87" s="264"/>
      <c r="F87" s="265"/>
      <c r="G87" s="250"/>
      <c r="H87" s="203"/>
      <c r="I87" s="203"/>
      <c r="J87" s="203"/>
      <c r="K87" s="203"/>
      <c r="L87" s="209"/>
      <c r="M87" s="209"/>
      <c r="N87" s="209"/>
      <c r="O87" s="227"/>
      <c r="P87" s="228"/>
    </row>
    <row r="88" spans="3:16" s="30" customFormat="1" ht="15.75">
      <c r="C88" s="226"/>
      <c r="D88" s="226"/>
      <c r="E88" s="38"/>
      <c r="G88" s="250"/>
      <c r="H88" s="203"/>
      <c r="I88" s="203"/>
      <c r="J88" s="203"/>
      <c r="K88" s="203"/>
      <c r="L88" s="209"/>
      <c r="M88" s="209"/>
      <c r="N88" s="209"/>
      <c r="O88" s="227"/>
      <c r="P88" s="228"/>
    </row>
    <row r="89" spans="1:256" ht="15.75">
      <c r="A89" s="185" t="s">
        <v>67</v>
      </c>
      <c r="B89" s="187" t="s">
        <v>68</v>
      </c>
      <c r="C89" s="30"/>
      <c r="D89" s="30"/>
      <c r="E89" s="38"/>
      <c r="F89" s="30"/>
      <c r="G89" s="250"/>
      <c r="H89" s="203"/>
      <c r="I89" s="203"/>
      <c r="J89" s="203"/>
      <c r="K89" s="203"/>
      <c r="L89" s="209"/>
      <c r="M89" s="209"/>
      <c r="N89" s="209"/>
      <c r="O89" s="227"/>
      <c r="P89" s="228"/>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row>
    <row r="90" spans="1:256" ht="15.75">
      <c r="A90" s="30"/>
      <c r="B90" s="33" t="s">
        <v>246</v>
      </c>
      <c r="C90" s="30"/>
      <c r="D90" s="30"/>
      <c r="E90" s="38"/>
      <c r="F90" s="30"/>
      <c r="G90" s="250"/>
      <c r="H90" s="229"/>
      <c r="I90" s="203"/>
      <c r="J90" s="203"/>
      <c r="K90" s="203"/>
      <c r="L90" s="209"/>
      <c r="M90" s="209"/>
      <c r="N90" s="209"/>
      <c r="O90" s="227"/>
      <c r="P90" s="228"/>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pans="5:16" s="30" customFormat="1" ht="15.75">
      <c r="E91" s="38"/>
      <c r="G91" s="250"/>
      <c r="H91" s="208"/>
      <c r="I91" s="203"/>
      <c r="J91" s="203"/>
      <c r="K91" s="203"/>
      <c r="L91" s="209"/>
      <c r="M91" s="209"/>
      <c r="N91" s="210"/>
      <c r="O91" s="227"/>
      <c r="P91" s="228"/>
    </row>
    <row r="92" spans="1:256" ht="15.75">
      <c r="A92" s="185" t="s">
        <v>69</v>
      </c>
      <c r="B92" s="185" t="s">
        <v>70</v>
      </c>
      <c r="C92" s="30"/>
      <c r="D92" s="30"/>
      <c r="E92" s="38"/>
      <c r="F92" s="30"/>
      <c r="G92" s="250"/>
      <c r="H92" s="214"/>
      <c r="I92" s="203"/>
      <c r="J92" s="203"/>
      <c r="K92" s="203"/>
      <c r="L92" s="209"/>
      <c r="M92" s="209"/>
      <c r="N92" s="209"/>
      <c r="O92" s="227"/>
      <c r="P92" s="228"/>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row>
    <row r="93" spans="1:256" ht="15.75">
      <c r="A93" s="30"/>
      <c r="B93" s="30" t="s">
        <v>71</v>
      </c>
      <c r="C93" s="30"/>
      <c r="D93" s="30"/>
      <c r="E93" s="38"/>
      <c r="F93" s="30"/>
      <c r="G93" s="250"/>
      <c r="H93" s="208"/>
      <c r="I93" s="203"/>
      <c r="J93" s="203"/>
      <c r="K93" s="203"/>
      <c r="L93" s="209"/>
      <c r="M93" s="209"/>
      <c r="N93" s="209"/>
      <c r="O93" s="227"/>
      <c r="P93" s="228"/>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row>
    <row r="94" spans="1:256" ht="15.75">
      <c r="A94" s="30"/>
      <c r="B94" s="33" t="s">
        <v>72</v>
      </c>
      <c r="C94" s="30"/>
      <c r="D94" s="30"/>
      <c r="E94" s="38"/>
      <c r="F94" s="30"/>
      <c r="G94" s="250"/>
      <c r="H94" s="208"/>
      <c r="I94" s="203"/>
      <c r="J94" s="203"/>
      <c r="K94" s="203"/>
      <c r="L94" s="209"/>
      <c r="M94" s="209"/>
      <c r="N94" s="209"/>
      <c r="O94" s="227"/>
      <c r="P94" s="228"/>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5" spans="5:16" s="30" customFormat="1" ht="15.75">
      <c r="E95" s="38"/>
      <c r="G95" s="250"/>
      <c r="H95" s="208"/>
      <c r="I95" s="203"/>
      <c r="J95" s="203"/>
      <c r="K95" s="203"/>
      <c r="L95" s="209"/>
      <c r="M95" s="209"/>
      <c r="N95" s="209"/>
      <c r="O95" s="227"/>
      <c r="P95" s="228"/>
    </row>
    <row r="96" spans="1:256" ht="15.75">
      <c r="A96" s="30"/>
      <c r="B96" s="30" t="s">
        <v>73</v>
      </c>
      <c r="C96" s="30"/>
      <c r="D96" s="30"/>
      <c r="E96" s="38"/>
      <c r="F96" s="30"/>
      <c r="G96" s="250"/>
      <c r="H96" s="203"/>
      <c r="I96" s="203"/>
      <c r="J96" s="203"/>
      <c r="K96" s="203"/>
      <c r="L96" s="209"/>
      <c r="M96" s="209"/>
      <c r="N96" s="230"/>
      <c r="O96" s="227"/>
      <c r="P96" s="228"/>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row>
    <row r="97" spans="5:16" s="30" customFormat="1" ht="15.75">
      <c r="E97" s="38"/>
      <c r="G97" s="250"/>
      <c r="H97" s="203"/>
      <c r="I97" s="203"/>
      <c r="J97" s="203"/>
      <c r="K97" s="203"/>
      <c r="L97" s="203"/>
      <c r="M97" s="203"/>
      <c r="N97" s="203"/>
      <c r="O97" s="227"/>
      <c r="P97" s="228"/>
    </row>
    <row r="98" spans="1:256" ht="12.75">
      <c r="A98" s="185" t="s">
        <v>74</v>
      </c>
      <c r="B98" s="187" t="s">
        <v>75</v>
      </c>
      <c r="C98" s="30"/>
      <c r="D98" s="30"/>
      <c r="E98" s="38"/>
      <c r="F98" s="30"/>
      <c r="G98" s="248"/>
      <c r="H98" s="226"/>
      <c r="I98" s="226"/>
      <c r="J98" s="226"/>
      <c r="K98" s="226"/>
      <c r="L98" s="226"/>
      <c r="M98" s="226"/>
      <c r="N98" s="226"/>
      <c r="O98" s="226"/>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row>
    <row r="99" spans="1:256" ht="60.75" customHeight="1">
      <c r="A99" s="30"/>
      <c r="B99" s="286" t="s">
        <v>252</v>
      </c>
      <c r="C99" s="287"/>
      <c r="D99" s="287"/>
      <c r="E99" s="287"/>
      <c r="F99" s="288"/>
      <c r="G99" s="248"/>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row>
    <row r="100" spans="1:256" ht="12.75">
      <c r="A100" s="30"/>
      <c r="B100" s="33"/>
      <c r="C100" s="30"/>
      <c r="D100" s="30"/>
      <c r="E100" s="38"/>
      <c r="F100" s="30"/>
      <c r="G100" s="248"/>
      <c r="H100" s="231" t="s">
        <v>51</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row>
    <row r="101" spans="1:256" ht="12.75">
      <c r="A101" s="30"/>
      <c r="B101" s="33" t="s">
        <v>205</v>
      </c>
      <c r="C101" s="30"/>
      <c r="D101" s="30"/>
      <c r="E101" s="38"/>
      <c r="F101" s="30"/>
      <c r="G101" s="248" t="s">
        <v>27</v>
      </c>
      <c r="H101" s="231"/>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c r="IV101" s="30"/>
    </row>
    <row r="102" spans="1:256" ht="12.75">
      <c r="A102" s="30"/>
      <c r="B102" s="33" t="s">
        <v>206</v>
      </c>
      <c r="C102" s="30"/>
      <c r="D102" s="30"/>
      <c r="E102" s="38"/>
      <c r="F102" s="30"/>
      <c r="G102" s="248"/>
      <c r="H102" s="231"/>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row>
    <row r="103" spans="1:256" ht="12.75">
      <c r="A103" s="30"/>
      <c r="B103" s="33" t="s">
        <v>257</v>
      </c>
      <c r="C103" s="30"/>
      <c r="D103" s="30"/>
      <c r="E103" s="38"/>
      <c r="F103" s="30"/>
      <c r="G103" s="248"/>
      <c r="H103" s="231"/>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row>
    <row r="104" spans="1:256" ht="12.75">
      <c r="A104" s="30"/>
      <c r="B104" s="33" t="s">
        <v>256</v>
      </c>
      <c r="C104" s="30"/>
      <c r="D104" s="30"/>
      <c r="E104" s="38"/>
      <c r="F104" s="30"/>
      <c r="G104" s="248"/>
      <c r="H104" s="231"/>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c r="IV104" s="30"/>
    </row>
    <row r="105" spans="1:256" ht="12.75">
      <c r="A105" s="30"/>
      <c r="B105" s="33" t="s">
        <v>255</v>
      </c>
      <c r="C105" s="30"/>
      <c r="D105" s="30"/>
      <c r="E105" s="38"/>
      <c r="F105" s="30"/>
      <c r="G105" s="248"/>
      <c r="H105" s="231" t="s">
        <v>76</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row>
    <row r="106" spans="1:256" ht="12.75">
      <c r="A106" s="30"/>
      <c r="B106" s="33" t="s">
        <v>254</v>
      </c>
      <c r="C106" s="30"/>
      <c r="D106" s="30"/>
      <c r="E106" s="38"/>
      <c r="F106" s="30"/>
      <c r="G106" s="248"/>
      <c r="H106" s="231"/>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c r="IV106" s="30"/>
    </row>
    <row r="107" spans="1:256" ht="12.75">
      <c r="A107" s="30"/>
      <c r="B107" s="33"/>
      <c r="C107" s="30"/>
      <c r="D107" s="30"/>
      <c r="E107" s="38"/>
      <c r="F107" s="30"/>
      <c r="G107" s="248"/>
      <c r="H107" s="231"/>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c r="IV107" s="30"/>
    </row>
    <row r="108" spans="1:256" ht="39" customHeight="1">
      <c r="A108" s="30"/>
      <c r="B108" s="255" t="s">
        <v>77</v>
      </c>
      <c r="C108" s="256"/>
      <c r="D108" s="256"/>
      <c r="E108" s="256"/>
      <c r="F108" s="257"/>
      <c r="G108" s="248"/>
      <c r="H108" s="231"/>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row>
    <row r="109" spans="1:256" ht="12.75">
      <c r="A109" s="30"/>
      <c r="B109" s="33"/>
      <c r="C109" s="30"/>
      <c r="D109" s="30"/>
      <c r="E109" s="38"/>
      <c r="F109" s="30"/>
      <c r="G109" s="248"/>
      <c r="H109" s="231"/>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row>
    <row r="110" spans="1:256" ht="49.5" customHeight="1">
      <c r="A110" s="30"/>
      <c r="B110" s="258" t="s">
        <v>250</v>
      </c>
      <c r="C110" s="259"/>
      <c r="D110" s="259"/>
      <c r="E110" s="259"/>
      <c r="F110" s="260"/>
      <c r="G110" s="248" t="s">
        <v>27</v>
      </c>
      <c r="H110" s="231"/>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c r="IV110" s="30"/>
    </row>
    <row r="111" spans="1:256" ht="12.75">
      <c r="A111" s="30"/>
      <c r="B111" s="33"/>
      <c r="C111" s="30"/>
      <c r="D111" s="30"/>
      <c r="E111" s="38"/>
      <c r="F111" s="30"/>
      <c r="G111" s="248"/>
      <c r="H111" s="231"/>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c r="IV111" s="30"/>
    </row>
    <row r="112" spans="1:256" ht="39.75" customHeight="1">
      <c r="A112" s="30"/>
      <c r="B112" s="258" t="s">
        <v>251</v>
      </c>
      <c r="C112" s="259"/>
      <c r="D112" s="259"/>
      <c r="E112" s="259"/>
      <c r="F112" s="260"/>
      <c r="G112" s="248" t="s">
        <v>27</v>
      </c>
      <c r="H112" s="231"/>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c r="IV112" s="30"/>
    </row>
    <row r="113" spans="1:256" ht="12.75">
      <c r="A113" s="30"/>
      <c r="B113" s="33"/>
      <c r="C113" s="30"/>
      <c r="D113" s="30"/>
      <c r="E113" s="38"/>
      <c r="F113" s="30"/>
      <c r="G113" s="248"/>
      <c r="H113" s="231"/>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c r="IV113" s="30"/>
    </row>
    <row r="114" spans="1:256" ht="12.75">
      <c r="A114" s="30"/>
      <c r="B114" s="33" t="s">
        <v>78</v>
      </c>
      <c r="C114" s="30"/>
      <c r="D114" s="30"/>
      <c r="E114" s="38"/>
      <c r="F114" s="30"/>
      <c r="G114" s="248"/>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c r="IV114" s="30"/>
    </row>
    <row r="115" spans="5:7" s="30" customFormat="1" ht="12.75">
      <c r="E115" s="38"/>
      <c r="G115" s="248"/>
    </row>
    <row r="116" spans="1:256" ht="12.75">
      <c r="A116" s="39" t="s">
        <v>79</v>
      </c>
      <c r="B116" s="39" t="s">
        <v>80</v>
      </c>
      <c r="C116" s="40"/>
      <c r="D116" s="30"/>
      <c r="E116" s="38"/>
      <c r="F116" s="30"/>
      <c r="G116" s="248"/>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c r="IV116" s="30"/>
    </row>
    <row r="117" spans="1:256" ht="12.75">
      <c r="A117" s="40"/>
      <c r="B117" s="40" t="s">
        <v>235</v>
      </c>
      <c r="C117" s="40"/>
      <c r="D117" s="30"/>
      <c r="E117" s="38"/>
      <c r="F117" s="30"/>
      <c r="G117" s="248"/>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c r="IV117" s="30"/>
    </row>
    <row r="118" spans="1:256" ht="12.75">
      <c r="A118" s="40"/>
      <c r="B118" s="40"/>
      <c r="C118" s="41" t="s">
        <v>81</v>
      </c>
      <c r="D118" s="30"/>
      <c r="E118" s="38"/>
      <c r="F118" s="30"/>
      <c r="G118" s="248"/>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c r="IV118" s="30"/>
    </row>
    <row r="119" spans="1:256" ht="12.75">
      <c r="A119" s="232" t="s">
        <v>82</v>
      </c>
      <c r="B119" s="42" t="s">
        <v>83</v>
      </c>
      <c r="C119" s="43">
        <f>C121-C120</f>
        <v>36764</v>
      </c>
      <c r="D119" s="30"/>
      <c r="E119" s="38"/>
      <c r="F119" s="30"/>
      <c r="G119" s="248"/>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c r="IV119" s="30"/>
    </row>
    <row r="120" spans="1:256" ht="12.75">
      <c r="A120" s="232"/>
      <c r="B120" s="44" t="s">
        <v>84</v>
      </c>
      <c r="C120" s="45">
        <v>4751</v>
      </c>
      <c r="D120" s="30"/>
      <c r="E120" s="38"/>
      <c r="F120" s="30"/>
      <c r="G120" s="248"/>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c r="IV120" s="30"/>
    </row>
    <row r="121" spans="1:256" ht="13.5" thickBot="1">
      <c r="A121" s="232"/>
      <c r="B121" s="46" t="s">
        <v>85</v>
      </c>
      <c r="C121" s="47">
        <f>C125</f>
        <v>41515</v>
      </c>
      <c r="D121" s="30"/>
      <c r="E121" s="38"/>
      <c r="F121" s="30"/>
      <c r="G121" s="248"/>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c r="IV121" s="30"/>
    </row>
    <row r="122" spans="1:256" ht="13.5" thickTop="1">
      <c r="A122" s="233"/>
      <c r="B122" s="48"/>
      <c r="C122" s="49"/>
      <c r="D122" s="30"/>
      <c r="E122" s="38"/>
      <c r="F122" s="30"/>
      <c r="G122" s="248"/>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c r="IV122" s="30"/>
    </row>
    <row r="123" spans="1:256" ht="13.5" customHeight="1">
      <c r="A123" s="232" t="s">
        <v>86</v>
      </c>
      <c r="B123" s="50" t="s">
        <v>87</v>
      </c>
      <c r="C123" s="51">
        <v>366</v>
      </c>
      <c r="D123" s="30"/>
      <c r="E123" s="38"/>
      <c r="F123" s="30"/>
      <c r="G123" s="248"/>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c r="IV123" s="30"/>
    </row>
    <row r="124" spans="1:256" ht="12.75">
      <c r="A124" s="232"/>
      <c r="B124" s="44" t="s">
        <v>88</v>
      </c>
      <c r="C124" s="52">
        <v>41149</v>
      </c>
      <c r="D124" s="30"/>
      <c r="E124" s="38"/>
      <c r="F124" s="30"/>
      <c r="G124" s="248"/>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row>
    <row r="125" spans="1:256" ht="13.5" thickBot="1">
      <c r="A125" s="232"/>
      <c r="B125" s="46" t="s">
        <v>85</v>
      </c>
      <c r="C125" s="53">
        <f>SUM(C123:C124)</f>
        <v>41515</v>
      </c>
      <c r="D125" s="30"/>
      <c r="E125" s="38"/>
      <c r="F125" s="30"/>
      <c r="G125" s="248"/>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c r="IV125" s="30"/>
    </row>
    <row r="126" spans="1:256" ht="13.5" thickTop="1">
      <c r="A126" s="232"/>
      <c r="B126" s="50"/>
      <c r="C126" s="54"/>
      <c r="D126" s="30"/>
      <c r="E126" s="38"/>
      <c r="F126" s="30"/>
      <c r="G126" s="248"/>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c r="IV126" s="30"/>
    </row>
    <row r="127" spans="1:256" ht="12.75">
      <c r="A127" s="232" t="s">
        <v>89</v>
      </c>
      <c r="B127" s="44" t="s">
        <v>90</v>
      </c>
      <c r="C127" s="52">
        <f>C129-C128</f>
        <v>39227</v>
      </c>
      <c r="D127" s="30"/>
      <c r="E127" s="38"/>
      <c r="F127" s="30"/>
      <c r="G127" s="248"/>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c r="IV127" s="30"/>
    </row>
    <row r="128" spans="1:256" ht="12.75">
      <c r="A128" s="232"/>
      <c r="B128" s="44" t="s">
        <v>91</v>
      </c>
      <c r="C128" s="55">
        <v>2288</v>
      </c>
      <c r="D128" s="56" t="s">
        <v>27</v>
      </c>
      <c r="E128" s="38"/>
      <c r="F128" s="30"/>
      <c r="G128" s="248"/>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c r="IV128" s="30"/>
    </row>
    <row r="129" spans="1:256" ht="13.5" thickBot="1">
      <c r="A129" s="232"/>
      <c r="B129" s="46" t="s">
        <v>85</v>
      </c>
      <c r="C129" s="47">
        <f>C125</f>
        <v>41515</v>
      </c>
      <c r="D129" s="56"/>
      <c r="E129" s="38"/>
      <c r="F129" s="30"/>
      <c r="G129" s="248"/>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c r="IV129" s="30"/>
    </row>
    <row r="130" spans="1:256" ht="13.5" thickTop="1">
      <c r="A130" s="232"/>
      <c r="B130" s="44"/>
      <c r="C130" s="57"/>
      <c r="D130" s="56"/>
      <c r="E130" s="38"/>
      <c r="F130" s="30"/>
      <c r="G130" s="248"/>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row>
    <row r="131" spans="5:7" s="30" customFormat="1" ht="12.75">
      <c r="E131" s="38"/>
      <c r="G131" s="248"/>
    </row>
    <row r="132" spans="1:256" ht="12.75">
      <c r="A132" s="185" t="s">
        <v>92</v>
      </c>
      <c r="B132" s="185" t="s">
        <v>93</v>
      </c>
      <c r="C132" s="30"/>
      <c r="D132" s="30"/>
      <c r="E132" s="38"/>
      <c r="F132" s="30"/>
      <c r="G132" s="248"/>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c r="IV132" s="30"/>
    </row>
    <row r="133" spans="1:256" s="234" customFormat="1" ht="26.25" customHeight="1">
      <c r="A133" s="37"/>
      <c r="B133" s="289" t="s">
        <v>208</v>
      </c>
      <c r="C133" s="290"/>
      <c r="D133" s="290"/>
      <c r="E133" s="290"/>
      <c r="F133" s="291"/>
      <c r="G133" s="251"/>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row>
    <row r="134" spans="1:256" s="234" customFormat="1" ht="88.5" customHeight="1">
      <c r="A134" s="37"/>
      <c r="B134" s="283" t="s">
        <v>207</v>
      </c>
      <c r="C134" s="284"/>
      <c r="D134" s="284"/>
      <c r="E134" s="284"/>
      <c r="F134" s="285"/>
      <c r="G134" s="251" t="s">
        <v>27</v>
      </c>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row>
    <row r="135" spans="1:256" s="234" customFormat="1" ht="12.75">
      <c r="A135" s="37"/>
      <c r="B135" s="180"/>
      <c r="C135" s="180"/>
      <c r="D135" s="180"/>
      <c r="E135" s="180"/>
      <c r="F135" s="180"/>
      <c r="G135" s="251"/>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row>
    <row r="136" spans="1:2" ht="12.75">
      <c r="A136" s="59" t="s">
        <v>94</v>
      </c>
      <c r="B136" s="59" t="s">
        <v>95</v>
      </c>
    </row>
    <row r="137" ht="12.75">
      <c r="B137" s="60" t="s">
        <v>96</v>
      </c>
    </row>
    <row r="139" spans="1:2" ht="12.75">
      <c r="A139" s="59" t="s">
        <v>97</v>
      </c>
      <c r="B139" s="59" t="s">
        <v>98</v>
      </c>
    </row>
    <row r="140" ht="12.75">
      <c r="B140" s="60" t="s">
        <v>99</v>
      </c>
    </row>
    <row r="142" spans="1:2" ht="12.75">
      <c r="A142" s="59" t="s">
        <v>100</v>
      </c>
      <c r="B142" s="59" t="s">
        <v>101</v>
      </c>
    </row>
    <row r="143" spans="1:2" ht="12.75">
      <c r="A143" s="59"/>
      <c r="B143" s="59"/>
    </row>
    <row r="144" ht="12.75">
      <c r="B144" s="61" t="s">
        <v>102</v>
      </c>
    </row>
    <row r="145" spans="2:6" ht="26.25" customHeight="1">
      <c r="B145" s="281" t="s">
        <v>103</v>
      </c>
      <c r="C145" s="281"/>
      <c r="D145" s="281"/>
      <c r="E145" s="281"/>
      <c r="F145" s="281"/>
    </row>
    <row r="146" spans="3:4" ht="12.75">
      <c r="C146" s="62"/>
      <c r="D146" s="63" t="s">
        <v>230</v>
      </c>
    </row>
    <row r="147" spans="3:4" ht="12.75">
      <c r="C147" s="64" t="s">
        <v>104</v>
      </c>
      <c r="D147" s="64" t="s">
        <v>105</v>
      </c>
    </row>
    <row r="148" spans="3:4" ht="12.75">
      <c r="C148" s="63" t="s">
        <v>106</v>
      </c>
      <c r="D148" s="63" t="s">
        <v>106</v>
      </c>
    </row>
    <row r="149" spans="3:4" ht="12.75">
      <c r="C149" s="63" t="s">
        <v>236</v>
      </c>
      <c r="D149" s="63" t="s">
        <v>236</v>
      </c>
    </row>
    <row r="151" spans="2:5" ht="12.75">
      <c r="B151" s="60" t="s">
        <v>107</v>
      </c>
      <c r="C151" s="65">
        <f>CONPL!B28</f>
        <v>-1972706</v>
      </c>
      <c r="D151" s="65">
        <f>CONPL!D28</f>
        <v>-3282823</v>
      </c>
      <c r="E151" s="66"/>
    </row>
    <row r="152" spans="2:5" ht="12.75">
      <c r="B152" s="60" t="s">
        <v>108</v>
      </c>
      <c r="C152" s="65">
        <f>'[1]Basic EPS'!$E$11</f>
        <v>22669900</v>
      </c>
      <c r="D152" s="65">
        <f>'[1]Basic EPS'!$E$6</f>
        <v>22538328.205128204</v>
      </c>
      <c r="E152" s="66"/>
    </row>
    <row r="153" spans="2:5" ht="12.75">
      <c r="B153" s="60" t="s">
        <v>247</v>
      </c>
      <c r="C153" s="67">
        <f>C151/C152*100</f>
        <v>-8.70187340923427</v>
      </c>
      <c r="D153" s="67">
        <f>D151/D152*100</f>
        <v>-14.565512446717547</v>
      </c>
      <c r="E153" s="66"/>
    </row>
    <row r="154" spans="3:5" ht="12.75">
      <c r="C154" s="65"/>
      <c r="D154" s="65"/>
      <c r="E154" s="66"/>
    </row>
    <row r="155" spans="3:5" ht="12.75">
      <c r="C155" s="65"/>
      <c r="D155" s="65"/>
      <c r="E155" s="66"/>
    </row>
    <row r="156" ht="12.75">
      <c r="B156" s="61" t="s">
        <v>109</v>
      </c>
    </row>
    <row r="157" spans="2:6" ht="28.5" customHeight="1">
      <c r="B157" s="282" t="s">
        <v>110</v>
      </c>
      <c r="C157" s="282"/>
      <c r="D157" s="282"/>
      <c r="E157" s="282"/>
      <c r="F157" s="282"/>
    </row>
  </sheetData>
  <mergeCells count="22">
    <mergeCell ref="B145:F145"/>
    <mergeCell ref="B157:F157"/>
    <mergeCell ref="B134:F134"/>
    <mergeCell ref="B75:F75"/>
    <mergeCell ref="B87:F87"/>
    <mergeCell ref="B99:F99"/>
    <mergeCell ref="B108:F108"/>
    <mergeCell ref="B133:F133"/>
    <mergeCell ref="B110:F110"/>
    <mergeCell ref="B112:F112"/>
    <mergeCell ref="B64:F64"/>
    <mergeCell ref="B66:F66"/>
    <mergeCell ref="B69:F69"/>
    <mergeCell ref="B72:F72"/>
    <mergeCell ref="B18:F18"/>
    <mergeCell ref="B21:F21"/>
    <mergeCell ref="B43:F43"/>
    <mergeCell ref="B48:F50"/>
    <mergeCell ref="B4:F4"/>
    <mergeCell ref="B6:F6"/>
    <mergeCell ref="B12:F12"/>
    <mergeCell ref="B15:F15"/>
  </mergeCells>
  <printOptions/>
  <pageMargins left="0.75" right="0.75" top="1" bottom="1" header="0.5" footer="0.5"/>
  <pageSetup fitToHeight="5" fitToWidth="1"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209</v>
      </c>
      <c r="B1" t="s">
        <v>210</v>
      </c>
    </row>
    <row r="2" spans="1:2" ht="12.75">
      <c r="A2" t="s">
        <v>211</v>
      </c>
      <c r="B2" t="s">
        <v>212</v>
      </c>
    </row>
    <row r="3" spans="1:2" ht="12.75">
      <c r="A3" t="s">
        <v>213</v>
      </c>
      <c r="B3" t="s">
        <v>214</v>
      </c>
    </row>
    <row r="4" spans="1:2" ht="12.75">
      <c r="A4" t="s">
        <v>215</v>
      </c>
      <c r="B4" t="s">
        <v>216</v>
      </c>
    </row>
    <row r="5" spans="1:2" ht="12.75">
      <c r="A5" t="s">
        <v>217</v>
      </c>
      <c r="B5" t="s">
        <v>218</v>
      </c>
    </row>
    <row r="6" spans="1:2" ht="12.75">
      <c r="A6" t="s">
        <v>219</v>
      </c>
      <c r="B6" t="s">
        <v>220</v>
      </c>
    </row>
    <row r="7" spans="1:2" ht="12.75">
      <c r="A7" t="s">
        <v>221</v>
      </c>
      <c r="B7" t="s">
        <v>222</v>
      </c>
    </row>
    <row r="8" spans="1:2" ht="12.75">
      <c r="A8" t="s">
        <v>223</v>
      </c>
      <c r="B8" t="s">
        <v>224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Yong Lee Mei</cp:lastModifiedBy>
  <cp:lastPrinted>2005-11-26T03:29:11Z</cp:lastPrinted>
  <dcterms:created xsi:type="dcterms:W3CDTF">2005-08-19T02:13:51Z</dcterms:created>
  <dcterms:modified xsi:type="dcterms:W3CDTF">2005-11-28T08:35:02Z</dcterms:modified>
  <cp:category/>
  <cp:version/>
  <cp:contentType/>
  <cp:contentStatus/>
</cp:coreProperties>
</file>